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ugentbe-my.sharepoint.com/personal/ruben_delacruz_ugent_be/Documents/Documenten/UGent/PhD/Publicaties/1 IPCEI/Revisions/3 Copy-editing/"/>
    </mc:Choice>
  </mc:AlternateContent>
  <xr:revisionPtr revIDLastSave="67" documentId="8_{C78D84C1-76F8-41F4-91D0-FD7B71D77591}" xr6:coauthVersionLast="47" xr6:coauthVersionMax="47" xr10:uidLastSave="{EBE8DD61-7763-46CF-AFE6-E507F8B29908}"/>
  <bookViews>
    <workbookView xWindow="-96" yWindow="-96" windowWidth="23232" windowHeight="12432" xr2:uid="{00000000-000D-0000-FFFF-FFFF00000000}"/>
  </bookViews>
  <sheets>
    <sheet name="readme" sheetId="6" r:id="rId1"/>
    <sheet name="Codebook" sheetId="5" r:id="rId2"/>
    <sheet name="IPCEI" sheetId="3" r:id="rId3"/>
    <sheet name="PD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4" l="1"/>
  <c r="C64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AC67" i="4"/>
  <c r="I24" i="3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J12" i="3"/>
  <c r="I12" i="3"/>
  <c r="AE37" i="4"/>
  <c r="AF34" i="4"/>
  <c r="J35" i="4" s="1"/>
  <c r="AD7" i="4"/>
  <c r="AF10" i="4"/>
  <c r="D11" i="4" s="1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C61" i="4"/>
  <c r="C49" i="4"/>
  <c r="C43" i="4"/>
  <c r="C55" i="4"/>
  <c r="C13" i="4"/>
  <c r="C37" i="4"/>
  <c r="C31" i="4"/>
  <c r="C25" i="4"/>
  <c r="C19" i="4"/>
  <c r="C7" i="4"/>
  <c r="AF58" i="4"/>
  <c r="I59" i="4" s="1"/>
  <c r="AF46" i="4"/>
  <c r="O47" i="4" s="1"/>
  <c r="AF40" i="4"/>
  <c r="H41" i="4" s="1"/>
  <c r="AF52" i="4"/>
  <c r="N53" i="4" s="1"/>
  <c r="AF28" i="4"/>
  <c r="P29" i="4" s="1"/>
  <c r="AF22" i="4"/>
  <c r="F23" i="4" s="1"/>
  <c r="AF16" i="4"/>
  <c r="H17" i="4" s="1"/>
  <c r="AE35" i="4" l="1"/>
  <c r="AE38" i="4" s="1"/>
  <c r="X59" i="4"/>
  <c r="X62" i="4" s="1"/>
  <c r="H59" i="4"/>
  <c r="H62" i="4" s="1"/>
  <c r="C59" i="4"/>
  <c r="C62" i="4" s="1"/>
  <c r="W59" i="4"/>
  <c r="W62" i="4" s="1"/>
  <c r="G59" i="4"/>
  <c r="G62" i="4" s="1"/>
  <c r="V59" i="4"/>
  <c r="V62" i="4" s="1"/>
  <c r="F59" i="4"/>
  <c r="F62" i="4" s="1"/>
  <c r="T59" i="4"/>
  <c r="T62" i="4" s="1"/>
  <c r="D59" i="4"/>
  <c r="D62" i="4" s="1"/>
  <c r="S59" i="4"/>
  <c r="S62" i="4" s="1"/>
  <c r="R59" i="4"/>
  <c r="R62" i="4" s="1"/>
  <c r="Q59" i="4"/>
  <c r="Q62" i="4" s="1"/>
  <c r="P59" i="4"/>
  <c r="P62" i="4" s="1"/>
  <c r="O59" i="4"/>
  <c r="O62" i="4" s="1"/>
  <c r="U59" i="4"/>
  <c r="U62" i="4" s="1"/>
  <c r="N59" i="4"/>
  <c r="N62" i="4" s="1"/>
  <c r="AC59" i="4"/>
  <c r="AC62" i="4" s="1"/>
  <c r="M59" i="4"/>
  <c r="M62" i="4" s="1"/>
  <c r="AB59" i="4"/>
  <c r="AB62" i="4" s="1"/>
  <c r="L59" i="4"/>
  <c r="L62" i="4" s="1"/>
  <c r="AA59" i="4"/>
  <c r="AA62" i="4" s="1"/>
  <c r="K59" i="4"/>
  <c r="K62" i="4" s="1"/>
  <c r="E59" i="4"/>
  <c r="E62" i="4" s="1"/>
  <c r="Z59" i="4"/>
  <c r="Z62" i="4" s="1"/>
  <c r="J59" i="4"/>
  <c r="J62" i="4" s="1"/>
  <c r="Y59" i="4"/>
  <c r="Y62" i="4" s="1"/>
  <c r="K47" i="4"/>
  <c r="K50" i="4" s="1"/>
  <c r="AC47" i="4"/>
  <c r="AC50" i="4" s="1"/>
  <c r="AB47" i="4"/>
  <c r="AB50" i="4" s="1"/>
  <c r="AA47" i="4"/>
  <c r="AA50" i="4" s="1"/>
  <c r="Z47" i="4"/>
  <c r="Z50" i="4" s="1"/>
  <c r="N47" i="4"/>
  <c r="N50" i="4" s="1"/>
  <c r="M47" i="4"/>
  <c r="M50" i="4" s="1"/>
  <c r="L47" i="4"/>
  <c r="L50" i="4" s="1"/>
  <c r="J47" i="4"/>
  <c r="J50" i="4" s="1"/>
  <c r="Y47" i="4"/>
  <c r="Y50" i="4" s="1"/>
  <c r="I47" i="4"/>
  <c r="I50" i="4" s="1"/>
  <c r="C47" i="4"/>
  <c r="C50" i="4" s="1"/>
  <c r="X47" i="4"/>
  <c r="X50" i="4" s="1"/>
  <c r="H47" i="4"/>
  <c r="H50" i="4" s="1"/>
  <c r="W47" i="4"/>
  <c r="W50" i="4" s="1"/>
  <c r="G47" i="4"/>
  <c r="G50" i="4" s="1"/>
  <c r="V47" i="4"/>
  <c r="V50" i="4" s="1"/>
  <c r="F47" i="4"/>
  <c r="F50" i="4" s="1"/>
  <c r="U47" i="4"/>
  <c r="U50" i="4" s="1"/>
  <c r="E47" i="4"/>
  <c r="E50" i="4" s="1"/>
  <c r="T47" i="4"/>
  <c r="T50" i="4" s="1"/>
  <c r="D47" i="4"/>
  <c r="D50" i="4" s="1"/>
  <c r="S47" i="4"/>
  <c r="S50" i="4" s="1"/>
  <c r="R47" i="4"/>
  <c r="R50" i="4" s="1"/>
  <c r="Q47" i="4"/>
  <c r="Q50" i="4" s="1"/>
  <c r="P47" i="4"/>
  <c r="P50" i="4" s="1"/>
  <c r="F41" i="4"/>
  <c r="F44" i="4" s="1"/>
  <c r="W41" i="4"/>
  <c r="W44" i="4" s="1"/>
  <c r="G41" i="4"/>
  <c r="G44" i="4" s="1"/>
  <c r="V41" i="4"/>
  <c r="V44" i="4" s="1"/>
  <c r="U41" i="4"/>
  <c r="U44" i="4" s="1"/>
  <c r="E41" i="4"/>
  <c r="E44" i="4" s="1"/>
  <c r="T41" i="4"/>
  <c r="T44" i="4" s="1"/>
  <c r="D41" i="4"/>
  <c r="D44" i="4" s="1"/>
  <c r="S41" i="4"/>
  <c r="S44" i="4" s="1"/>
  <c r="R41" i="4"/>
  <c r="R44" i="4" s="1"/>
  <c r="Q41" i="4"/>
  <c r="Q44" i="4" s="1"/>
  <c r="P41" i="4"/>
  <c r="P44" i="4" s="1"/>
  <c r="O41" i="4"/>
  <c r="O44" i="4" s="1"/>
  <c r="N41" i="4"/>
  <c r="N44" i="4" s="1"/>
  <c r="AC41" i="4"/>
  <c r="AC44" i="4" s="1"/>
  <c r="M41" i="4"/>
  <c r="M44" i="4" s="1"/>
  <c r="AB41" i="4"/>
  <c r="AB44" i="4" s="1"/>
  <c r="L41" i="4"/>
  <c r="L44" i="4" s="1"/>
  <c r="AA41" i="4"/>
  <c r="AA44" i="4" s="1"/>
  <c r="K41" i="4"/>
  <c r="K44" i="4" s="1"/>
  <c r="Z41" i="4"/>
  <c r="Z44" i="4" s="1"/>
  <c r="J41" i="4"/>
  <c r="J44" i="4" s="1"/>
  <c r="C41" i="4"/>
  <c r="C44" i="4" s="1"/>
  <c r="Y41" i="4"/>
  <c r="Y44" i="4" s="1"/>
  <c r="I41" i="4"/>
  <c r="I44" i="4" s="1"/>
  <c r="X41" i="4"/>
  <c r="X44" i="4" s="1"/>
  <c r="AB53" i="4"/>
  <c r="AB56" i="4" s="1"/>
  <c r="AA53" i="4"/>
  <c r="AA56" i="4" s="1"/>
  <c r="S53" i="4"/>
  <c r="S56" i="4" s="1"/>
  <c r="R53" i="4"/>
  <c r="R56" i="4" s="1"/>
  <c r="P53" i="4"/>
  <c r="P56" i="4" s="1"/>
  <c r="O53" i="4"/>
  <c r="O56" i="4" s="1"/>
  <c r="L53" i="4"/>
  <c r="L56" i="4" s="1"/>
  <c r="K53" i="4"/>
  <c r="K56" i="4" s="1"/>
  <c r="AC53" i="4"/>
  <c r="AC56" i="4" s="1"/>
  <c r="M53" i="4"/>
  <c r="M56" i="4" s="1"/>
  <c r="C53" i="4"/>
  <c r="C56" i="4" s="1"/>
  <c r="Z53" i="4"/>
  <c r="Z56" i="4" s="1"/>
  <c r="J53" i="4"/>
  <c r="J56" i="4" s="1"/>
  <c r="Y53" i="4"/>
  <c r="Y56" i="4" s="1"/>
  <c r="I53" i="4"/>
  <c r="I56" i="4" s="1"/>
  <c r="X53" i="4"/>
  <c r="X56" i="4" s="1"/>
  <c r="H53" i="4"/>
  <c r="H56" i="4" s="1"/>
  <c r="W53" i="4"/>
  <c r="W56" i="4" s="1"/>
  <c r="G53" i="4"/>
  <c r="G56" i="4" s="1"/>
  <c r="V53" i="4"/>
  <c r="V56" i="4" s="1"/>
  <c r="F53" i="4"/>
  <c r="F56" i="4" s="1"/>
  <c r="U53" i="4"/>
  <c r="U56" i="4" s="1"/>
  <c r="E53" i="4"/>
  <c r="E56" i="4" s="1"/>
  <c r="T53" i="4"/>
  <c r="T56" i="4" s="1"/>
  <c r="D53" i="4"/>
  <c r="D56" i="4" s="1"/>
  <c r="Q53" i="4"/>
  <c r="Q56" i="4" s="1"/>
  <c r="Z11" i="4"/>
  <c r="Z14" i="4" s="1"/>
  <c r="X11" i="4"/>
  <c r="X14" i="4" s="1"/>
  <c r="S11" i="4"/>
  <c r="S14" i="4" s="1"/>
  <c r="J11" i="4"/>
  <c r="J14" i="4" s="1"/>
  <c r="H11" i="4"/>
  <c r="H14" i="4" s="1"/>
  <c r="R11" i="4"/>
  <c r="R14" i="4" s="1"/>
  <c r="Q11" i="4"/>
  <c r="Q14" i="4" s="1"/>
  <c r="P11" i="4"/>
  <c r="P14" i="4" s="1"/>
  <c r="O11" i="4"/>
  <c r="O14" i="4" s="1"/>
  <c r="N11" i="4"/>
  <c r="N14" i="4" s="1"/>
  <c r="M11" i="4"/>
  <c r="M14" i="4" s="1"/>
  <c r="AC11" i="4"/>
  <c r="AC14" i="4" s="1"/>
  <c r="AB11" i="4"/>
  <c r="AB14" i="4" s="1"/>
  <c r="L11" i="4"/>
  <c r="L14" i="4" s="1"/>
  <c r="C11" i="4"/>
  <c r="C14" i="4" s="1"/>
  <c r="AA11" i="4"/>
  <c r="AA14" i="4" s="1"/>
  <c r="K11" i="4"/>
  <c r="K14" i="4" s="1"/>
  <c r="Y11" i="4"/>
  <c r="Y14" i="4" s="1"/>
  <c r="I11" i="4"/>
  <c r="I14" i="4" s="1"/>
  <c r="W11" i="4"/>
  <c r="W14" i="4" s="1"/>
  <c r="G11" i="4"/>
  <c r="G14" i="4" s="1"/>
  <c r="V11" i="4"/>
  <c r="V14" i="4" s="1"/>
  <c r="F11" i="4"/>
  <c r="F14" i="4" s="1"/>
  <c r="E11" i="4"/>
  <c r="E14" i="4" s="1"/>
  <c r="U11" i="4"/>
  <c r="U14" i="4" s="1"/>
  <c r="T11" i="4"/>
  <c r="T14" i="4" s="1"/>
  <c r="L35" i="4"/>
  <c r="L38" i="4" s="1"/>
  <c r="K35" i="4"/>
  <c r="K38" i="4" s="1"/>
  <c r="I35" i="4"/>
  <c r="I38" i="4" s="1"/>
  <c r="H35" i="4"/>
  <c r="H38" i="4" s="1"/>
  <c r="F35" i="4"/>
  <c r="F38" i="4" s="1"/>
  <c r="E35" i="4"/>
  <c r="E38" i="4" s="1"/>
  <c r="AC35" i="4"/>
  <c r="AC38" i="4" s="1"/>
  <c r="C35" i="4"/>
  <c r="C38" i="4" s="1"/>
  <c r="AB35" i="4"/>
  <c r="AB38" i="4" s="1"/>
  <c r="AA35" i="4"/>
  <c r="AA38" i="4" s="1"/>
  <c r="Y35" i="4"/>
  <c r="Y38" i="4" s="1"/>
  <c r="X35" i="4"/>
  <c r="X38" i="4" s="1"/>
  <c r="V35" i="4"/>
  <c r="V38" i="4" s="1"/>
  <c r="U35" i="4"/>
  <c r="U38" i="4" s="1"/>
  <c r="O35" i="4"/>
  <c r="O38" i="4" s="1"/>
  <c r="M35" i="4"/>
  <c r="M38" i="4" s="1"/>
  <c r="W35" i="4"/>
  <c r="W38" i="4" s="1"/>
  <c r="G35" i="4"/>
  <c r="G38" i="4" s="1"/>
  <c r="T35" i="4"/>
  <c r="T38" i="4" s="1"/>
  <c r="D35" i="4"/>
  <c r="D38" i="4" s="1"/>
  <c r="S35" i="4"/>
  <c r="S38" i="4" s="1"/>
  <c r="R35" i="4"/>
  <c r="R38" i="4" s="1"/>
  <c r="Q35" i="4"/>
  <c r="Q38" i="4" s="1"/>
  <c r="P35" i="4"/>
  <c r="P38" i="4" s="1"/>
  <c r="N35" i="4"/>
  <c r="N38" i="4" s="1"/>
  <c r="Z35" i="4"/>
  <c r="Z38" i="4" s="1"/>
  <c r="AC29" i="4"/>
  <c r="AC32" i="4" s="1"/>
  <c r="AB29" i="4"/>
  <c r="AB32" i="4" s="1"/>
  <c r="C29" i="4"/>
  <c r="C32" i="4" s="1"/>
  <c r="R29" i="4"/>
  <c r="R32" i="4" s="1"/>
  <c r="O29" i="4"/>
  <c r="O32" i="4" s="1"/>
  <c r="N29" i="4"/>
  <c r="N32" i="4" s="1"/>
  <c r="M29" i="4"/>
  <c r="M32" i="4" s="1"/>
  <c r="L29" i="4"/>
  <c r="L32" i="4" s="1"/>
  <c r="AA29" i="4"/>
  <c r="AA32" i="4" s="1"/>
  <c r="K29" i="4"/>
  <c r="K32" i="4" s="1"/>
  <c r="Z29" i="4"/>
  <c r="Z32" i="4" s="1"/>
  <c r="J29" i="4"/>
  <c r="J32" i="4" s="1"/>
  <c r="Y29" i="4"/>
  <c r="Y32" i="4" s="1"/>
  <c r="I29" i="4"/>
  <c r="I32" i="4" s="1"/>
  <c r="X29" i="4"/>
  <c r="X32" i="4" s="1"/>
  <c r="H29" i="4"/>
  <c r="H32" i="4" s="1"/>
  <c r="W29" i="4"/>
  <c r="W32" i="4" s="1"/>
  <c r="G29" i="4"/>
  <c r="G32" i="4" s="1"/>
  <c r="V29" i="4"/>
  <c r="V32" i="4" s="1"/>
  <c r="F29" i="4"/>
  <c r="F32" i="4" s="1"/>
  <c r="U29" i="4"/>
  <c r="U32" i="4" s="1"/>
  <c r="E29" i="4"/>
  <c r="E32" i="4" s="1"/>
  <c r="T29" i="4"/>
  <c r="T32" i="4" s="1"/>
  <c r="D29" i="4"/>
  <c r="D32" i="4" s="1"/>
  <c r="S29" i="4"/>
  <c r="S32" i="4" s="1"/>
  <c r="Q29" i="4"/>
  <c r="Q32" i="4" s="1"/>
  <c r="D23" i="4"/>
  <c r="D26" i="4" s="1"/>
  <c r="P23" i="4"/>
  <c r="P26" i="4" s="1"/>
  <c r="T23" i="4"/>
  <c r="T26" i="4" s="1"/>
  <c r="S23" i="4"/>
  <c r="S26" i="4" s="1"/>
  <c r="R23" i="4"/>
  <c r="R26" i="4" s="1"/>
  <c r="U23" i="4"/>
  <c r="U26" i="4" s="1"/>
  <c r="E23" i="4"/>
  <c r="E26" i="4" s="1"/>
  <c r="Q23" i="4"/>
  <c r="Q26" i="4" s="1"/>
  <c r="O23" i="4"/>
  <c r="O26" i="4" s="1"/>
  <c r="C23" i="4"/>
  <c r="C26" i="4" s="1"/>
  <c r="N23" i="4"/>
  <c r="N26" i="4" s="1"/>
  <c r="AC23" i="4"/>
  <c r="AC26" i="4" s="1"/>
  <c r="M23" i="4"/>
  <c r="M26" i="4" s="1"/>
  <c r="AB23" i="4"/>
  <c r="AB26" i="4" s="1"/>
  <c r="L23" i="4"/>
  <c r="L26" i="4" s="1"/>
  <c r="AA23" i="4"/>
  <c r="AA26" i="4" s="1"/>
  <c r="K23" i="4"/>
  <c r="K26" i="4" s="1"/>
  <c r="Z23" i="4"/>
  <c r="Z26" i="4" s="1"/>
  <c r="J23" i="4"/>
  <c r="J26" i="4" s="1"/>
  <c r="Y23" i="4"/>
  <c r="Y26" i="4" s="1"/>
  <c r="I23" i="4"/>
  <c r="I26" i="4" s="1"/>
  <c r="X23" i="4"/>
  <c r="X26" i="4" s="1"/>
  <c r="H23" i="4"/>
  <c r="H26" i="4" s="1"/>
  <c r="W23" i="4"/>
  <c r="W26" i="4" s="1"/>
  <c r="G23" i="4"/>
  <c r="G26" i="4" s="1"/>
  <c r="V23" i="4"/>
  <c r="V26" i="4" s="1"/>
  <c r="U17" i="4"/>
  <c r="U20" i="4" s="1"/>
  <c r="E17" i="4"/>
  <c r="E20" i="4" s="1"/>
  <c r="T17" i="4"/>
  <c r="T20" i="4" s="1"/>
  <c r="D17" i="4"/>
  <c r="D20" i="4" s="1"/>
  <c r="G17" i="4"/>
  <c r="G20" i="4" s="1"/>
  <c r="S17" i="4"/>
  <c r="S20" i="4" s="1"/>
  <c r="R17" i="4"/>
  <c r="R20" i="4" s="1"/>
  <c r="Q17" i="4"/>
  <c r="Q20" i="4" s="1"/>
  <c r="P17" i="4"/>
  <c r="P20" i="4" s="1"/>
  <c r="C17" i="4"/>
  <c r="C20" i="4" s="1"/>
  <c r="O17" i="4"/>
  <c r="O20" i="4" s="1"/>
  <c r="N17" i="4"/>
  <c r="N20" i="4" s="1"/>
  <c r="V17" i="4"/>
  <c r="V20" i="4" s="1"/>
  <c r="AC17" i="4"/>
  <c r="AC20" i="4" s="1"/>
  <c r="M17" i="4"/>
  <c r="M20" i="4" s="1"/>
  <c r="AB17" i="4"/>
  <c r="AB20" i="4" s="1"/>
  <c r="L17" i="4"/>
  <c r="L20" i="4" s="1"/>
  <c r="F17" i="4"/>
  <c r="F20" i="4" s="1"/>
  <c r="AA17" i="4"/>
  <c r="AA20" i="4" s="1"/>
  <c r="K17" i="4"/>
  <c r="K20" i="4" s="1"/>
  <c r="Z17" i="4"/>
  <c r="Z20" i="4" s="1"/>
  <c r="J17" i="4"/>
  <c r="J20" i="4" s="1"/>
  <c r="W17" i="4"/>
  <c r="W20" i="4" s="1"/>
  <c r="Y17" i="4"/>
  <c r="Y20" i="4" s="1"/>
  <c r="I17" i="4"/>
  <c r="I20" i="4" s="1"/>
  <c r="X17" i="4"/>
  <c r="X20" i="4" s="1"/>
  <c r="H44" i="4"/>
  <c r="P32" i="4"/>
  <c r="H20" i="4"/>
  <c r="F26" i="4"/>
  <c r="N56" i="4"/>
  <c r="I62" i="4"/>
  <c r="D14" i="4"/>
  <c r="O50" i="4"/>
  <c r="J38" i="4"/>
  <c r="AF4" i="4"/>
  <c r="U5" i="4" l="1"/>
  <c r="U8" i="4" s="1"/>
  <c r="AF64" i="4"/>
  <c r="C65" i="4" s="1"/>
  <c r="C69" i="4" s="1"/>
  <c r="AD5" i="4"/>
  <c r="AD8" i="4" s="1"/>
  <c r="O5" i="4"/>
  <c r="O8" i="4" s="1"/>
  <c r="AA5" i="4"/>
  <c r="AA8" i="4" s="1"/>
  <c r="V5" i="4"/>
  <c r="V8" i="4" s="1"/>
  <c r="W5" i="4"/>
  <c r="W8" i="4" s="1"/>
  <c r="G5" i="4"/>
  <c r="G8" i="4" s="1"/>
  <c r="H5" i="4"/>
  <c r="H8" i="4" s="1"/>
  <c r="E5" i="4"/>
  <c r="E8" i="4" s="1"/>
  <c r="AC5" i="4"/>
  <c r="AC8" i="4" s="1"/>
  <c r="F5" i="4"/>
  <c r="F8" i="4" s="1"/>
  <c r="Q5" i="4"/>
  <c r="Q8" i="4" s="1"/>
  <c r="T5" i="4"/>
  <c r="T8" i="4" s="1"/>
  <c r="C5" i="4"/>
  <c r="C8" i="4" s="1"/>
  <c r="AB5" i="4"/>
  <c r="AB8" i="4" s="1"/>
  <c r="M5" i="4"/>
  <c r="M8" i="4" s="1"/>
  <c r="Z5" i="4"/>
  <c r="Z8" i="4" s="1"/>
  <c r="D5" i="4"/>
  <c r="D8" i="4" s="1"/>
  <c r="P5" i="4"/>
  <c r="P8" i="4" s="1"/>
  <c r="Y5" i="4"/>
  <c r="Y8" i="4" s="1"/>
  <c r="X5" i="4"/>
  <c r="X8" i="4" s="1"/>
  <c r="L5" i="4"/>
  <c r="L8" i="4" s="1"/>
  <c r="I5" i="4"/>
  <c r="I8" i="4" s="1"/>
  <c r="K5" i="4"/>
  <c r="K8" i="4" s="1"/>
  <c r="N5" i="4"/>
  <c r="N8" i="4" s="1"/>
  <c r="S5" i="4"/>
  <c r="S8" i="4" s="1"/>
  <c r="R5" i="4"/>
  <c r="R8" i="4" s="1"/>
  <c r="J5" i="4"/>
  <c r="J8" i="4" s="1"/>
  <c r="AF65" i="4" l="1"/>
  <c r="F65" i="4"/>
  <c r="F69" i="4" s="1"/>
  <c r="V65" i="4"/>
  <c r="V69" i="4" s="1"/>
  <c r="S65" i="4"/>
  <c r="S69" i="4" s="1"/>
  <c r="Z65" i="4"/>
  <c r="Z69" i="4" s="1"/>
  <c r="AE65" i="4"/>
  <c r="Y65" i="4"/>
  <c r="Y69" i="4" s="1"/>
  <c r="AC65" i="4"/>
  <c r="AC69" i="4" s="1"/>
  <c r="X65" i="4"/>
  <c r="X69" i="4" s="1"/>
  <c r="M65" i="4"/>
  <c r="M69" i="4" s="1"/>
  <c r="H65" i="4"/>
  <c r="H69" i="4" s="1"/>
  <c r="L65" i="4"/>
  <c r="L69" i="4" s="1"/>
  <c r="W65" i="4"/>
  <c r="W69" i="4" s="1"/>
  <c r="R65" i="4"/>
  <c r="R69" i="4" s="1"/>
  <c r="G65" i="4"/>
  <c r="G69" i="4" s="1"/>
  <c r="O65" i="4"/>
  <c r="O69" i="4" s="1"/>
  <c r="P65" i="4"/>
  <c r="P69" i="4" s="1"/>
  <c r="AA65" i="4"/>
  <c r="AA69" i="4" s="1"/>
  <c r="U65" i="4"/>
  <c r="U69" i="4" s="1"/>
  <c r="J65" i="4"/>
  <c r="J69" i="4" s="1"/>
  <c r="E65" i="4"/>
  <c r="E69" i="4" s="1"/>
  <c r="Q65" i="4"/>
  <c r="Q69" i="4" s="1"/>
  <c r="T65" i="4"/>
  <c r="T69" i="4" s="1"/>
  <c r="AD65" i="4"/>
  <c r="D65" i="4"/>
  <c r="D69" i="4" s="1"/>
  <c r="K65" i="4"/>
  <c r="K69" i="4" s="1"/>
  <c r="I65" i="4"/>
  <c r="I69" i="4" s="1"/>
  <c r="N65" i="4"/>
  <c r="N69" i="4" s="1"/>
  <c r="AB65" i="4"/>
  <c r="AB69" i="4" s="1"/>
</calcChain>
</file>

<file path=xl/sharedStrings.xml><?xml version="1.0" encoding="utf-8"?>
<sst xmlns="http://schemas.openxmlformats.org/spreadsheetml/2006/main" count="342" uniqueCount="179">
  <si>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</si>
  <si>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</si>
  <si>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</si>
  <si>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</si>
  <si>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</si>
  <si>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</si>
  <si>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</si>
  <si>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</si>
  <si>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</si>
  <si>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</si>
  <si>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</si>
  <si>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</si>
  <si>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</si>
  <si>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</si>
  <si>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</si>
  <si>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</si>
  <si>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</si>
  <si>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</si>
  <si>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</si>
  <si>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</si>
  <si>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</si>
  <si>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</si>
  <si>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</si>
  <si>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</si>
  <si>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</si>
  <si>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</si>
  <si>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</si>
  <si>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PDR</t>
  </si>
  <si>
    <t>ME1</t>
  </si>
  <si>
    <t>Batt1</t>
  </si>
  <si>
    <t>State aid_abs</t>
  </si>
  <si>
    <t>GDP_abs</t>
  </si>
  <si>
    <t>State aid_rel</t>
  </si>
  <si>
    <t>GDP_rel</t>
  </si>
  <si>
    <t>Batt2 (EuBatIn)</t>
  </si>
  <si>
    <t>Hy1 (Hy2Tech)</t>
  </si>
  <si>
    <t>Hy2 (Hy2Use)</t>
  </si>
  <si>
    <t>Me2 (ME/CT)</t>
  </si>
  <si>
    <t>Cloud1 (CIS)</t>
  </si>
  <si>
    <t>Hy3 (Hy2Infra)</t>
  </si>
  <si>
    <t>Hy4 (Hy2Move)</t>
  </si>
  <si>
    <t>Health1 (Med4Cure)</t>
  </si>
  <si>
    <t>Value chain</t>
  </si>
  <si>
    <t>Number</t>
  </si>
  <si>
    <t>Name</t>
  </si>
  <si>
    <t>Identifier</t>
  </si>
  <si>
    <t>Pre-notification</t>
  </si>
  <si>
    <t>Microelectronics</t>
  </si>
  <si>
    <t>Batteries</t>
  </si>
  <si>
    <t>Hydrogen</t>
  </si>
  <si>
    <t>Cloud and edge computing</t>
  </si>
  <si>
    <t>Health</t>
  </si>
  <si>
    <t>NA</t>
  </si>
  <si>
    <t>ME/CT</t>
  </si>
  <si>
    <t>ME2</t>
  </si>
  <si>
    <t>EUBatIn</t>
  </si>
  <si>
    <t>Name_abbr</t>
  </si>
  <si>
    <t>Important Project of Common European Interest on Microelectronics</t>
  </si>
  <si>
    <t>Important Project of Common European Interest on Microelectronics and Communication Technologies</t>
  </si>
  <si>
    <t>Important Project of Common European Interest on European Battery Innovation</t>
  </si>
  <si>
    <t>Important Project of Common European Interest on Batteries</t>
  </si>
  <si>
    <t>Important Project of Common European Interest on Health</t>
  </si>
  <si>
    <t>Batt2</t>
  </si>
  <si>
    <t>Important Project of Common European Interest on Hydrogen Technology</t>
  </si>
  <si>
    <t>Hy2Tech</t>
  </si>
  <si>
    <t>Hy1</t>
  </si>
  <si>
    <t>Hy2</t>
  </si>
  <si>
    <t>Hy3</t>
  </si>
  <si>
    <t>Hy4</t>
  </si>
  <si>
    <t>Important Project of Common European Interest on Hydrogen Industry</t>
  </si>
  <si>
    <t>Hy2Use</t>
  </si>
  <si>
    <t>Important Project of Common European Interest on Hydrogen Mobility and Transport</t>
  </si>
  <si>
    <t>Hy2Move</t>
  </si>
  <si>
    <t>Important Project of Common European Interest on Hydrogen Infrastructure</t>
  </si>
  <si>
    <t>Hy2Infra</t>
  </si>
  <si>
    <t>Important Project of Common European Interest on Next Generation Cloud and Infrastructure Services</t>
  </si>
  <si>
    <t>CIS</t>
  </si>
  <si>
    <t>Cloud1</t>
  </si>
  <si>
    <t>Med4Cure</t>
  </si>
  <si>
    <t>Health1</t>
  </si>
  <si>
    <t>Date</t>
  </si>
  <si>
    <t>Project</t>
  </si>
  <si>
    <t>Member state</t>
  </si>
  <si>
    <t>Member state_abbr</t>
  </si>
  <si>
    <t>Belgium</t>
  </si>
  <si>
    <t>Bulgaria</t>
  </si>
  <si>
    <t>Czechia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</si>
  <si>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</si>
  <si>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</si>
  <si>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</si>
  <si>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</si>
  <si>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</si>
  <si>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</si>
  <si>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</si>
  <si>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</si>
  <si>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</si>
  <si>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</si>
  <si>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</si>
  <si>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</si>
  <si>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</si>
  <si>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</si>
  <si>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</si>
  <si>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</si>
  <si>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</si>
  <si>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</si>
  <si>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</si>
  <si>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</si>
  <si>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</si>
  <si>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</si>
  <si>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</si>
  <si>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</si>
  <si>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</si>
  <si>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GB</t>
  </si>
  <si>
    <t>State aid</t>
  </si>
  <si>
    <t>Private investments</t>
  </si>
  <si>
    <t>#Member states</t>
  </si>
  <si>
    <t>4+UK</t>
  </si>
  <si>
    <t>13+Norway</t>
  </si>
  <si>
    <t>Norway</t>
  </si>
  <si>
    <t>NO</t>
  </si>
  <si>
    <t>TOTAL</t>
  </si>
  <si>
    <t>PDR_MS</t>
  </si>
  <si>
    <t>IPCEI state aid dataset: Codebook</t>
  </si>
  <si>
    <t>Value chain in which the project is situated</t>
  </si>
  <si>
    <t>Number of the project within the value chain</t>
  </si>
  <si>
    <t>Name of the project (if applicable)</t>
  </si>
  <si>
    <t>Abbreviated name of the project (if applicable)</t>
  </si>
  <si>
    <t>Number of member states participating in the project</t>
  </si>
  <si>
    <t>Expected private investments in the project (in billion EUR)</t>
  </si>
  <si>
    <t>Name of the member state</t>
  </si>
  <si>
    <t>Two-letter country code of the member state as in ISO 3166, alpha-2</t>
  </si>
  <si>
    <t>Nominal state aid for the project, in million EUR. If an interval is given (e.g. [40-50]), the highest amount is coded (i.e. 50). The total calculated state aid for a project may therefore differ from official figures.</t>
  </si>
  <si>
    <t>Gross domestic product at market prices in million EUR, in chain linked volumes (reference year 2015). GDP of non-EU countries participating in the project included in total GDP. GDP data of the year in which the project was approved.</t>
  </si>
  <si>
    <t>Participation depth ratio on the member state level. This is calculated as:</t>
  </si>
  <si>
    <t>Data sources</t>
  </si>
  <si>
    <t xml:space="preserve">Participation depth ratio </t>
  </si>
  <si>
    <t>Calculated according to Lopes-Valença, H. (2024). EU Industrial Policy and Convergent Development in EU Peripheries: An Assessment of the ‘Important Project of Common European Interest’ (IPCEI) Template. Journal of Common Market Studies, 63, 880-896. https://doi.org/10.1111/jcms.13664.</t>
  </si>
  <si>
    <t>Retrieved from the European Commission’s State Aid Decision letters:</t>
  </si>
  <si>
    <t>GDP</t>
  </si>
  <si>
    <t>Retrieved from Eurostat. (2025). Gross domestic product (GDP) and main components (output, expenditure and income) (nama_10_gdp; May 2, 2025) [Dataset]. Eurostat. https://doi.org/10.2908/NAMA_10_GDP</t>
  </si>
  <si>
    <r>
      <t xml:space="preserve">1       </t>
    </r>
    <r>
      <rPr>
        <b/>
        <i/>
        <sz val="10"/>
        <color theme="1"/>
        <rFont val="Arial"/>
        <family val="2"/>
        <scheme val="major"/>
      </rPr>
      <t>IPCEI</t>
    </r>
    <r>
      <rPr>
        <b/>
        <sz val="10"/>
        <color theme="1"/>
        <rFont val="Arial"/>
        <family val="2"/>
        <scheme val="major"/>
      </rPr>
      <t xml:space="preserve"> sheet</t>
    </r>
  </si>
  <si>
    <r>
      <t xml:space="preserve">Unique identifier of the project, in the </t>
    </r>
    <r>
      <rPr>
        <i/>
        <sz val="10"/>
        <color theme="1"/>
        <rFont val="Arial"/>
        <family val="2"/>
        <scheme val="major"/>
      </rPr>
      <t>ValuechainNumber</t>
    </r>
    <r>
      <rPr>
        <sz val="10"/>
        <color theme="1"/>
        <rFont val="Arial"/>
        <family val="2"/>
        <scheme val="major"/>
      </rPr>
      <t xml:space="preserve"> format (no spaces). Each value chain is abbreviated as follows:</t>
    </r>
  </si>
  <si>
    <r>
      <t xml:space="preserve">-        microelectronics: </t>
    </r>
    <r>
      <rPr>
        <i/>
        <sz val="10"/>
        <color theme="1"/>
        <rFont val="Arial"/>
        <family val="2"/>
        <scheme val="major"/>
      </rPr>
      <t>ME</t>
    </r>
    <r>
      <rPr>
        <sz val="10"/>
        <color theme="1"/>
        <rFont val="Arial"/>
        <family val="2"/>
        <scheme val="major"/>
      </rPr>
      <t>;</t>
    </r>
  </si>
  <si>
    <r>
      <t xml:space="preserve">-        batteries: </t>
    </r>
    <r>
      <rPr>
        <i/>
        <sz val="10"/>
        <color theme="1"/>
        <rFont val="Arial"/>
        <family val="2"/>
        <scheme val="major"/>
      </rPr>
      <t>Batt</t>
    </r>
    <r>
      <rPr>
        <sz val="10"/>
        <color theme="1"/>
        <rFont val="Arial"/>
        <family val="2"/>
        <scheme val="major"/>
      </rPr>
      <t>;</t>
    </r>
  </si>
  <si>
    <r>
      <t xml:space="preserve">-        hydrogen: </t>
    </r>
    <r>
      <rPr>
        <i/>
        <sz val="10"/>
        <color theme="1"/>
        <rFont val="Arial"/>
        <family val="2"/>
        <scheme val="major"/>
      </rPr>
      <t>Hy</t>
    </r>
    <r>
      <rPr>
        <sz val="10"/>
        <color theme="1"/>
        <rFont val="Arial"/>
        <family val="2"/>
        <scheme val="major"/>
      </rPr>
      <t>;</t>
    </r>
  </si>
  <si>
    <r>
      <t xml:space="preserve">-        cloud and edge computing: </t>
    </r>
    <r>
      <rPr>
        <i/>
        <sz val="10"/>
        <color theme="1"/>
        <rFont val="Arial"/>
        <family val="2"/>
        <scheme val="major"/>
      </rPr>
      <t>Cloud</t>
    </r>
    <r>
      <rPr>
        <sz val="10"/>
        <color theme="1"/>
        <rFont val="Arial"/>
        <family val="2"/>
        <scheme val="major"/>
      </rPr>
      <t>;</t>
    </r>
  </si>
  <si>
    <r>
      <t xml:space="preserve">-        health: </t>
    </r>
    <r>
      <rPr>
        <i/>
        <sz val="10"/>
        <color theme="1"/>
        <rFont val="Arial"/>
        <family val="2"/>
        <scheme val="major"/>
      </rPr>
      <t>Health</t>
    </r>
    <r>
      <rPr>
        <sz val="10"/>
        <color theme="1"/>
        <rFont val="Arial"/>
        <family val="2"/>
        <scheme val="major"/>
      </rPr>
      <t>.</t>
    </r>
  </si>
  <si>
    <r>
      <t xml:space="preserve">For example, the first microelectronics project is labeled as </t>
    </r>
    <r>
      <rPr>
        <i/>
        <sz val="10"/>
        <color theme="1"/>
        <rFont val="Arial"/>
        <family val="2"/>
        <scheme val="major"/>
      </rPr>
      <t>ME1</t>
    </r>
    <r>
      <rPr>
        <sz val="10"/>
        <color theme="1"/>
        <rFont val="Arial"/>
        <family val="2"/>
        <scheme val="major"/>
      </rPr>
      <t>.</t>
    </r>
  </si>
  <si>
    <r>
      <t xml:space="preserve">Date of the approval of the project, based on the date of the European Commission’s State Aid Decision letter. (Date shown in </t>
    </r>
    <r>
      <rPr>
        <i/>
        <sz val="10"/>
        <color theme="1"/>
        <rFont val="Arial"/>
        <family val="2"/>
        <scheme val="major"/>
      </rPr>
      <t>YYYY-MM-DD</t>
    </r>
    <r>
      <rPr>
        <sz val="10"/>
        <color theme="1"/>
        <rFont val="Arial"/>
        <family val="2"/>
        <scheme val="major"/>
      </rPr>
      <t xml:space="preserve"> format; if no specific day was mentioned in the decision letter, the last day of the month is coded.)</t>
    </r>
  </si>
  <si>
    <r>
      <t xml:space="preserve">Date on which the last participating member state pre-notified its state aid for the project. (Date shown in </t>
    </r>
    <r>
      <rPr>
        <i/>
        <sz val="10"/>
        <color theme="1"/>
        <rFont val="Arial"/>
        <family val="2"/>
        <scheme val="major"/>
      </rPr>
      <t>YYYY-MM-DD</t>
    </r>
    <r>
      <rPr>
        <sz val="10"/>
        <color theme="1"/>
        <rFont val="Arial"/>
        <family val="2"/>
        <scheme val="major"/>
      </rPr>
      <t xml:space="preserve"> format; if no specific day was mentioned in the decision letter, the last day of the month is coded.)</t>
    </r>
  </si>
  <si>
    <r>
      <t xml:space="preserve">Approved nominal state aid for the project (in billion EUR). May differ from calculated totals (cf. </t>
    </r>
    <r>
      <rPr>
        <i/>
        <sz val="10"/>
        <color theme="1"/>
        <rFont val="Arial"/>
        <family val="2"/>
        <scheme val="major"/>
      </rPr>
      <t>State aid_abs</t>
    </r>
    <r>
      <rPr>
        <sz val="10"/>
        <color theme="1"/>
        <rFont val="Arial"/>
        <family val="2"/>
        <scheme val="major"/>
      </rPr>
      <t xml:space="preserve"> infra).</t>
    </r>
  </si>
  <si>
    <r>
      <t xml:space="preserve">2       </t>
    </r>
    <r>
      <rPr>
        <b/>
        <i/>
        <sz val="10"/>
        <color theme="1"/>
        <rFont val="Arial"/>
        <family val="2"/>
        <scheme val="major"/>
      </rPr>
      <t>PDR</t>
    </r>
    <r>
      <rPr>
        <b/>
        <sz val="10"/>
        <color theme="1"/>
        <rFont val="Arial"/>
        <family val="2"/>
        <scheme val="major"/>
      </rPr>
      <t xml:space="preserve"> sheet</t>
    </r>
  </si>
  <si>
    <r>
      <t>This sheet calculates the participation depth ratio of each member state participating in the project (see Lopes-Valença, 2024, pp. 6-8). This ratio is calculated by dividing each member states’ (</t>
    </r>
    <r>
      <rPr>
        <i/>
        <sz val="10"/>
        <color theme="1"/>
        <rFont val="Arial"/>
        <family val="2"/>
        <scheme val="major"/>
      </rPr>
      <t>i</t>
    </r>
    <r>
      <rPr>
        <sz val="10"/>
        <color theme="1"/>
        <rFont val="Arial"/>
        <family val="2"/>
        <scheme val="major"/>
      </rPr>
      <t>) share of the total (</t>
    </r>
    <r>
      <rPr>
        <i/>
        <sz val="10"/>
        <color theme="1"/>
        <rFont val="Arial"/>
        <family val="2"/>
        <scheme val="major"/>
      </rPr>
      <t>EU</t>
    </r>
    <r>
      <rPr>
        <sz val="10"/>
        <color theme="1"/>
        <rFont val="Arial"/>
        <family val="2"/>
        <scheme val="major"/>
      </rPr>
      <t>) IPCEI state aid by the member states’ (</t>
    </r>
    <r>
      <rPr>
        <i/>
        <sz val="10"/>
        <color theme="1"/>
        <rFont val="Arial"/>
        <family val="2"/>
        <scheme val="major"/>
      </rPr>
      <t>i</t>
    </r>
    <r>
      <rPr>
        <sz val="10"/>
        <color theme="1"/>
        <rFont val="Arial"/>
        <family val="2"/>
        <scheme val="major"/>
      </rPr>
      <t xml:space="preserve">) share of the </t>
    </r>
    <r>
      <rPr>
        <i/>
        <sz val="10"/>
        <color theme="1"/>
        <rFont val="Arial"/>
        <family val="2"/>
        <scheme val="major"/>
      </rPr>
      <t>EU</t>
    </r>
    <r>
      <rPr>
        <sz val="10"/>
        <color theme="1"/>
        <rFont val="Arial"/>
        <family val="2"/>
        <scheme val="major"/>
      </rPr>
      <t xml:space="preserve"> GDP:</t>
    </r>
  </si>
  <si>
    <r>
      <t xml:space="preserve">Abbreviated name of the project (cf. </t>
    </r>
    <r>
      <rPr>
        <i/>
        <sz val="10"/>
        <color theme="1"/>
        <rFont val="Arial"/>
        <family val="2"/>
        <scheme val="major"/>
      </rPr>
      <t>Name_abbr</t>
    </r>
    <r>
      <rPr>
        <sz val="10"/>
        <color theme="1"/>
        <rFont val="Arial"/>
        <family val="2"/>
        <scheme val="major"/>
      </rPr>
      <t xml:space="preserve"> supra)</t>
    </r>
  </si>
  <si>
    <r>
      <t xml:space="preserve">Share of nominal state aid for the project (in %), calculated by dividing </t>
    </r>
    <r>
      <rPr>
        <i/>
        <sz val="10"/>
        <color theme="1"/>
        <rFont val="Arial"/>
        <family val="2"/>
        <scheme val="major"/>
      </rPr>
      <t>State aid_abs</t>
    </r>
    <r>
      <rPr>
        <sz val="10"/>
        <color theme="1"/>
        <rFont val="Arial"/>
        <family val="2"/>
        <scheme val="major"/>
      </rPr>
      <t xml:space="preserve"> by the total nominal state aid for the project.</t>
    </r>
  </si>
  <si>
    <r>
      <t xml:space="preserve">Member state’s share in EU gross domestic product (in %), calculated by dividing </t>
    </r>
    <r>
      <rPr>
        <i/>
        <sz val="10"/>
        <color theme="1"/>
        <rFont val="Arial"/>
        <family val="2"/>
        <scheme val="major"/>
      </rPr>
      <t>GDP_rel</t>
    </r>
    <r>
      <rPr>
        <sz val="10"/>
        <color theme="1"/>
        <rFont val="Arial"/>
        <family val="2"/>
        <scheme val="major"/>
      </rPr>
      <t xml:space="preserve"> by the total EU GDP. GDP data of the year in which the project was approved.</t>
    </r>
  </si>
  <si>
    <t>-        ME1: C(2018) 8864 final and C(2021) 1876 final;</t>
  </si>
  <si>
    <t>-        ME2: C(2023) 3817 final;</t>
  </si>
  <si>
    <t>-        Batt1: C(2019) 8823 final;</t>
  </si>
  <si>
    <t>-        Batt2: C(2021) 494 final;</t>
  </si>
  <si>
    <t>-        Hy1: C(2022) 5158 final;</t>
  </si>
  <si>
    <r>
      <t xml:space="preserve">-        Hy2: C(2022) 6847 final and EFTA Surveillance Authority. (2022). </t>
    </r>
    <r>
      <rPr>
        <i/>
        <sz val="10"/>
        <color theme="1"/>
        <rFont val="Arial"/>
        <family val="2"/>
        <scheme val="major"/>
      </rPr>
      <t>Important Project of Common European Interest on Hydrogen Industry (Hy2Use) – Norwegian projects</t>
    </r>
    <r>
      <rPr>
        <sz val="10"/>
        <color theme="1"/>
        <rFont val="Arial"/>
        <family val="2"/>
        <scheme val="major"/>
      </rPr>
      <t xml:space="preserve"> (Document no. 1349350);</t>
    </r>
  </si>
  <si>
    <t>-        Hy3: C(2024) 1053 final;</t>
  </si>
  <si>
    <t>-        Hy4: C(2024) 3631 final;</t>
  </si>
  <si>
    <t>-        Cloud1: C(2023) 8552 final;</t>
  </si>
  <si>
    <t>-        Health1: C(2024) 3629 final.</t>
  </si>
  <si>
    <t>IPCEI state aid dataset and codebook</t>
  </si>
  <si>
    <t>Ruben De La Cruz, PhD fellow, Ghent Institute for International and European Studies (GIES), Ghent University</t>
  </si>
  <si>
    <r>
      <t xml:space="preserve">Issue: "Doing Industrial Policy in a Geotech World: Challenges and Opportunities”, </t>
    </r>
    <r>
      <rPr>
        <i/>
        <sz val="10"/>
        <color theme="1"/>
        <rFont val="Arial"/>
        <family val="2"/>
      </rPr>
      <t>Politics and Governance</t>
    </r>
    <r>
      <rPr>
        <sz val="10"/>
        <color theme="1"/>
        <rFont val="Arial"/>
        <family val="2"/>
      </rPr>
      <t>, Vol. 14</t>
    </r>
  </si>
  <si>
    <t>Editors: Salih Işık Bora (Vrije Universiteit Brussel), Fabio Bulfone (Leiden University), and Timo Seidl (Technical University of Munich)</t>
  </si>
  <si>
    <t xml:space="preserve">Fully open access at https://doi.org/10.17645/pag.i482 </t>
  </si>
  <si>
    <t>Published by Cogitatio Press</t>
  </si>
  <si>
    <t>Please cite as: De La Cruz, R. (2026) A “Common” European Interest? Explaining Variation in IPCEI State Aid Between EU Member States. Politics and Governance, 14. https://doi.org/10.17645/pag.11453</t>
  </si>
  <si>
    <t>CONTENTS OF THIS SPREADSHEET:</t>
  </si>
  <si>
    <t>2. IPCEI: descriptive information on IPCEIs.</t>
  </si>
  <si>
    <t>3. PDR: calculated participation depth ratios per member state per IPCEI project.</t>
  </si>
  <si>
    <t>1. Codebook: contains information on the following sheets.</t>
  </si>
  <si>
    <t>A"Common" European Interest? Explaining Variation in IPCEI State Aid Between EU Member States'</t>
  </si>
  <si>
    <t>This research was funded by the Research Foundation – Flanders (FWO) under PhD fellowship no. 11A8626N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</si>
</sst>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\-mm\-dd;@"/>
  </numFmts>
  <fonts count="1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0"/>
      <color theme="1"/>
      <name val="Arial"/>
      <family val="2"/>
      <scheme val="major"/>
    </font>
    <font>
      <sz val="10"/>
      <color theme="1"/>
      <name val="Arial"/>
      <family val="2"/>
      <scheme val="major"/>
    </font>
    <font>
      <b/>
      <i/>
      <sz val="10"/>
      <color theme="1"/>
      <name val="Arial"/>
      <family val="2"/>
      <scheme val="major"/>
    </font>
    <font>
      <i/>
      <sz val="10"/>
      <color theme="1"/>
      <name val="Arial"/>
      <family val="2"/>
      <scheme val="major"/>
    </font>
    <font>
      <u/>
      <sz val="10"/>
      <color theme="10"/>
      <name val="Arial"/>
      <family val="2"/>
      <scheme val="major"/>
    </font>
    <font>
      <b/>
      <u/>
      <sz val="10"/>
      <color theme="1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 vertical="top"/>
    </xf>
    <xf numFmtId="43" fontId="4" fillId="0" borderId="0" xfId="1" applyFont="1" applyAlignment="1">
      <alignment horizontal="center"/>
    </xf>
    <xf numFmtId="43" fontId="3" fillId="0" borderId="0" xfId="1" applyFont="1"/>
    <xf numFmtId="43" fontId="2" fillId="0" borderId="0" xfId="1" applyFont="1" applyAlignment="1">
      <alignment horizontal="left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left"/>
    </xf>
    <xf numFmtId="43" fontId="4" fillId="0" borderId="0" xfId="1" applyFont="1" applyAlignment="1">
      <alignment horizontal="center" vertical="top"/>
    </xf>
    <xf numFmtId="43" fontId="3" fillId="0" borderId="0" xfId="1" applyFont="1" applyAlignment="1">
      <alignment horizontal="center" vertical="top"/>
    </xf>
    <xf numFmtId="43" fontId="5" fillId="0" borderId="0" xfId="1" applyFont="1" applyAlignment="1">
      <alignment horizontal="center" vertical="top"/>
    </xf>
    <xf numFmtId="43" fontId="8" fillId="2" borderId="0" xfId="1" applyFont="1" applyFill="1" applyAlignment="1">
      <alignment horizontal="left"/>
    </xf>
    <xf numFmtId="43" fontId="3" fillId="2" borderId="0" xfId="1" applyFont="1" applyFill="1"/>
    <xf numFmtId="43" fontId="4" fillId="0" borderId="0" xfId="1" applyFont="1" applyFill="1" applyAlignment="1">
      <alignment horizontal="center" vertical="top"/>
    </xf>
    <xf numFmtId="43" fontId="8" fillId="0" borderId="0" xfId="1" applyFont="1" applyFill="1" applyAlignment="1">
      <alignment horizontal="left"/>
    </xf>
    <xf numFmtId="43" fontId="3" fillId="0" borderId="0" xfId="1" applyFont="1" applyFill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43" fontId="9" fillId="0" borderId="0" xfId="0" applyNumberFormat="1" applyFont="1" applyAlignment="1">
      <alignment horizontal="center"/>
    </xf>
    <xf numFmtId="43" fontId="3" fillId="0" borderId="0" xfId="0" applyNumberFormat="1" applyFont="1" applyAlignment="1">
      <alignment horizontal="center"/>
    </xf>
    <xf numFmtId="43" fontId="7" fillId="0" borderId="0" xfId="1" applyFont="1" applyAlignment="1">
      <alignment horizontal="left"/>
    </xf>
    <xf numFmtId="43" fontId="10" fillId="0" borderId="0" xfId="1" applyFont="1"/>
    <xf numFmtId="0" fontId="12" fillId="2" borderId="0" xfId="0" applyFont="1" applyFill="1" applyAlignment="1">
      <alignment horizontal="center" vertical="center"/>
    </xf>
    <xf numFmtId="0" fontId="13" fillId="2" borderId="0" xfId="0" applyFont="1" applyFill="1"/>
    <xf numFmtId="0" fontId="12" fillId="2" borderId="0" xfId="0" applyFont="1" applyFill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/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0" fontId="16" fillId="0" borderId="0" xfId="2" applyFont="1" applyAlignment="1">
      <alignment horizontal="justify" vertical="center"/>
    </xf>
    <xf numFmtId="0" fontId="10" fillId="0" borderId="0" xfId="0" applyFont="1"/>
    <xf numFmtId="0" fontId="17" fillId="0" borderId="0" xfId="0" quotePrefix="1" applyFont="1"/>
    <xf numFmtId="0" fontId="9" fillId="0" borderId="0" xfId="0" applyFont="1"/>
    <xf numFmtId="0" fontId="3" fillId="0" borderId="0" xfId="0" applyFont="1"/>
    <xf numFmtId="0" fontId="18" fillId="0" borderId="0" xfId="2" applyFont="1"/>
    <xf numFmtId="0" fontId="17" fillId="0" borderId="0" xfId="0" applyFont="1"/>
    <xf numFmtId="0" fontId="7" fillId="0" borderId="0" xfId="0" applyFont="1" applyAlignment="1">
      <alignment horizontal="right" vertical="top"/>
    </xf>
    <xf numFmtId="43" fontId="4" fillId="0" borderId="0" xfId="1" applyFont="1" applyAlignment="1">
      <alignment horizontal="center" vertical="top"/>
    </xf>
    <xf numFmtId="0" fontId="5" fillId="0" borderId="0" xfId="0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1</xdr:col>
      <xdr:colOff>5513350</xdr:colOff>
      <xdr:row>23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4A7587C-F81E-4D6F-A8B2-8B51A9DD8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6286500"/>
          <a:ext cx="5513350" cy="830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72390</xdr:colOff>
      <xdr:row>30</xdr:row>
      <xdr:rowOff>182880</xdr:rowOff>
    </xdr:from>
    <xdr:to>
      <xdr:col>1</xdr:col>
      <xdr:colOff>3345180</xdr:colOff>
      <xdr:row>32</xdr:row>
      <xdr:rowOff>15025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906FBC8-B33E-447E-8DAE-C2177CC90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0590" y="10850880"/>
          <a:ext cx="3272790" cy="9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rial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i.org/10.17645/pag.i482" TargetMode="External"/><Relationship Id="rId1" Type="http://schemas.openxmlformats.org/officeDocument/2006/relationships/hyperlink" Target="https://doi.org/10.17645/pag.1145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oi.org/10.2908/NAMA_10_GDP" TargetMode="External"/><Relationship Id="rId1" Type="http://schemas.openxmlformats.org/officeDocument/2006/relationships/hyperlink" Target="https://doi.org/10.1111/jcms.13664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CE1D1-1689-4CB8-B2D8-7E38C2522681}">
  <dimension ref="A1:A17"/>
  <sheetViews>
    <sheetView tabSelected="1" workbookViewId="0">
      <selection activeCell="A5" sqref="A5"/>
    </sheetView>
  </sheetViews>
  <sheetFormatPr defaultRowHeight="12.3" x14ac:dyDescent="0.4"/>
  <cols>
    <col min="1" max="16384" width="8.76171875" style="37"/>
  </cols>
  <sheetData>
    <row r="1" spans="1:1" x14ac:dyDescent="0.4">
      <c r="A1" s="38" t="s">
        <v>177</v>
      </c>
    </row>
    <row r="2" spans="1:1" x14ac:dyDescent="0.4">
      <c r="A2" s="39" t="s">
        <v>166</v>
      </c>
    </row>
    <row r="3" spans="1:1" x14ac:dyDescent="0.4">
      <c r="A3" s="40"/>
    </row>
    <row r="4" spans="1:1" x14ac:dyDescent="0.4">
      <c r="A4" s="45" t="s">
        <v>167</v>
      </c>
    </row>
    <row r="5" spans="1:1" x14ac:dyDescent="0.4">
      <c r="A5" s="40" t="s">
        <v>178</v>
      </c>
    </row>
    <row r="6" spans="1:1" x14ac:dyDescent="0.4">
      <c r="A6" s="40"/>
    </row>
    <row r="7" spans="1:1" ht="12.6" x14ac:dyDescent="0.45">
      <c r="A7" s="40" t="s">
        <v>168</v>
      </c>
    </row>
    <row r="8" spans="1:1" x14ac:dyDescent="0.4">
      <c r="A8" s="40" t="s">
        <v>169</v>
      </c>
    </row>
    <row r="9" spans="1:1" x14ac:dyDescent="0.4">
      <c r="A9" s="41" t="s">
        <v>170</v>
      </c>
    </row>
    <row r="10" spans="1:1" x14ac:dyDescent="0.4">
      <c r="A10" s="40" t="s">
        <v>171</v>
      </c>
    </row>
    <row r="11" spans="1:1" x14ac:dyDescent="0.4">
      <c r="A11" s="40"/>
    </row>
    <row r="12" spans="1:1" x14ac:dyDescent="0.4">
      <c r="A12" s="41" t="s">
        <v>172</v>
      </c>
    </row>
    <row r="13" spans="1:1" x14ac:dyDescent="0.4">
      <c r="A13" s="40"/>
    </row>
    <row r="14" spans="1:1" x14ac:dyDescent="0.4">
      <c r="A14" s="42" t="s">
        <v>173</v>
      </c>
    </row>
    <row r="15" spans="1:1" x14ac:dyDescent="0.4">
      <c r="A15" s="40" t="s">
        <v>176</v>
      </c>
    </row>
    <row r="16" spans="1:1" x14ac:dyDescent="0.4">
      <c r="A16" s="40" t="s">
        <v>174</v>
      </c>
    </row>
    <row r="17" spans="1:1" x14ac:dyDescent="0.4">
      <c r="A17" s="37" t="s">
        <v>175</v>
      </c>
    </row>
  </sheetData>
  <hyperlinks>
    <hyperlink ref="A12" r:id="rId1" xr:uid="{29B8A37B-112C-4411-9EF4-253A8A2EBE1F}"/>
    <hyperlink ref="A9" r:id="rId2" xr:uid="{9D5AC0F1-0C6A-4EF5-B8B6-C26E00D188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3894C-A70B-4ADA-BA68-2B2009AC68B5}">
  <dimension ref="A1:B48"/>
  <sheetViews>
    <sheetView workbookViewId="0">
      <selection activeCell="A13" sqref="A13"/>
    </sheetView>
  </sheetViews>
  <sheetFormatPr defaultRowHeight="15" customHeight="1" x14ac:dyDescent="0.4"/>
  <cols>
    <col min="1" max="1" width="58.09375" style="33" bestFit="1" customWidth="1"/>
    <col min="2" max="2" width="98.80859375" style="33" customWidth="1"/>
    <col min="3" max="16384" width="8.76171875" style="33"/>
  </cols>
  <sheetData>
    <row r="1" spans="1:2" s="30" customFormat="1" ht="15" customHeight="1" x14ac:dyDescent="0.4">
      <c r="A1" s="29" t="s">
        <v>122</v>
      </c>
    </row>
    <row r="3" spans="1:2" s="30" customFormat="1" ht="15" customHeight="1" x14ac:dyDescent="0.4">
      <c r="A3" s="31" t="s">
        <v>140</v>
      </c>
    </row>
    <row r="4" spans="1:2" ht="15" customHeight="1" x14ac:dyDescent="0.4">
      <c r="A4" s="32"/>
    </row>
    <row r="5" spans="1:2" ht="15" customHeight="1" x14ac:dyDescent="0.4">
      <c r="A5" s="32" t="s">
        <v>42</v>
      </c>
      <c r="B5" s="34" t="s">
        <v>123</v>
      </c>
    </row>
    <row r="6" spans="1:2" ht="15" customHeight="1" x14ac:dyDescent="0.4">
      <c r="A6" s="32" t="s">
        <v>43</v>
      </c>
      <c r="B6" s="34" t="s">
        <v>124</v>
      </c>
    </row>
    <row r="7" spans="1:2" ht="15" customHeight="1" x14ac:dyDescent="0.4">
      <c r="A7" s="32" t="s">
        <v>44</v>
      </c>
      <c r="B7" s="34" t="s">
        <v>125</v>
      </c>
    </row>
    <row r="8" spans="1:2" ht="15" customHeight="1" x14ac:dyDescent="0.4">
      <c r="A8" s="32" t="s">
        <v>56</v>
      </c>
      <c r="B8" s="34" t="s">
        <v>126</v>
      </c>
    </row>
    <row r="9" spans="1:2" ht="15" customHeight="1" x14ac:dyDescent="0.4">
      <c r="A9" s="32" t="s">
        <v>45</v>
      </c>
      <c r="B9" s="34" t="s">
        <v>141</v>
      </c>
    </row>
    <row r="10" spans="1:2" ht="15" customHeight="1" x14ac:dyDescent="0.4">
      <c r="B10" s="34" t="s">
        <v>142</v>
      </c>
    </row>
    <row r="11" spans="1:2" ht="15" customHeight="1" x14ac:dyDescent="0.4">
      <c r="B11" s="34" t="s">
        <v>143</v>
      </c>
    </row>
    <row r="12" spans="1:2" ht="15" customHeight="1" x14ac:dyDescent="0.4">
      <c r="B12" s="34" t="s">
        <v>144</v>
      </c>
    </row>
    <row r="13" spans="1:2" ht="15" customHeight="1" x14ac:dyDescent="0.4">
      <c r="B13" s="34" t="s">
        <v>145</v>
      </c>
    </row>
    <row r="14" spans="1:2" ht="15" customHeight="1" x14ac:dyDescent="0.4">
      <c r="B14" s="34" t="s">
        <v>146</v>
      </c>
    </row>
    <row r="15" spans="1:2" ht="15" customHeight="1" x14ac:dyDescent="0.4">
      <c r="B15" s="34" t="s">
        <v>147</v>
      </c>
    </row>
    <row r="16" spans="1:2" ht="30" customHeight="1" x14ac:dyDescent="0.4">
      <c r="A16" s="32" t="s">
        <v>80</v>
      </c>
      <c r="B16" s="34" t="s">
        <v>148</v>
      </c>
    </row>
    <row r="17" spans="1:2" ht="30" customHeight="1" x14ac:dyDescent="0.4">
      <c r="A17" s="32" t="s">
        <v>46</v>
      </c>
      <c r="B17" s="34" t="s">
        <v>149</v>
      </c>
    </row>
    <row r="18" spans="1:2" ht="15" customHeight="1" x14ac:dyDescent="0.4">
      <c r="A18" s="32" t="s">
        <v>115</v>
      </c>
      <c r="B18" s="34" t="s">
        <v>127</v>
      </c>
    </row>
    <row r="19" spans="1:2" ht="15" customHeight="1" x14ac:dyDescent="0.4">
      <c r="A19" s="32" t="s">
        <v>113</v>
      </c>
      <c r="B19" s="34" t="s">
        <v>150</v>
      </c>
    </row>
    <row r="20" spans="1:2" ht="15" customHeight="1" x14ac:dyDescent="0.4">
      <c r="A20" s="32" t="s">
        <v>114</v>
      </c>
      <c r="B20" s="34" t="s">
        <v>128</v>
      </c>
    </row>
    <row r="22" spans="1:2" s="30" customFormat="1" ht="15" customHeight="1" x14ac:dyDescent="0.4">
      <c r="A22" s="31" t="s">
        <v>151</v>
      </c>
    </row>
    <row r="23" spans="1:2" ht="60" customHeight="1" x14ac:dyDescent="0.4">
      <c r="A23" s="34" t="s">
        <v>152</v>
      </c>
    </row>
    <row r="24" spans="1:2" ht="15" customHeight="1" x14ac:dyDescent="0.4">
      <c r="A24" s="32" t="s">
        <v>81</v>
      </c>
      <c r="B24" s="34" t="s">
        <v>153</v>
      </c>
    </row>
    <row r="25" spans="1:2" ht="15" customHeight="1" x14ac:dyDescent="0.4">
      <c r="A25" s="32" t="s">
        <v>82</v>
      </c>
      <c r="B25" s="34" t="s">
        <v>129</v>
      </c>
    </row>
    <row r="26" spans="1:2" ht="15" customHeight="1" x14ac:dyDescent="0.4">
      <c r="A26" s="32" t="s">
        <v>83</v>
      </c>
      <c r="B26" s="34" t="s">
        <v>130</v>
      </c>
    </row>
    <row r="27" spans="1:2" ht="30" customHeight="1" x14ac:dyDescent="0.4">
      <c r="A27" s="32" t="s">
        <v>30</v>
      </c>
      <c r="B27" s="34" t="s">
        <v>131</v>
      </c>
    </row>
    <row r="28" spans="1:2" ht="30" customHeight="1" x14ac:dyDescent="0.4">
      <c r="A28" s="32" t="s">
        <v>32</v>
      </c>
      <c r="B28" s="34" t="s">
        <v>154</v>
      </c>
    </row>
    <row r="29" spans="1:2" ht="30" customHeight="1" x14ac:dyDescent="0.4">
      <c r="A29" s="32" t="s">
        <v>31</v>
      </c>
      <c r="B29" s="34" t="s">
        <v>132</v>
      </c>
    </row>
    <row r="30" spans="1:2" ht="30" customHeight="1" x14ac:dyDescent="0.4">
      <c r="A30" s="32" t="s">
        <v>33</v>
      </c>
      <c r="B30" s="34" t="s">
        <v>155</v>
      </c>
    </row>
    <row r="31" spans="1:2" ht="15" customHeight="1" x14ac:dyDescent="0.4">
      <c r="A31" s="32" t="s">
        <v>121</v>
      </c>
      <c r="B31" s="34" t="s">
        <v>133</v>
      </c>
    </row>
    <row r="32" spans="1:2" ht="60" customHeight="1" x14ac:dyDescent="0.4">
      <c r="A32" s="35"/>
    </row>
    <row r="34" spans="1:2" s="30" customFormat="1" ht="15" customHeight="1" x14ac:dyDescent="0.4">
      <c r="A34" s="31" t="s">
        <v>134</v>
      </c>
    </row>
    <row r="35" spans="1:2" ht="15" customHeight="1" x14ac:dyDescent="0.4">
      <c r="A35" s="32"/>
    </row>
    <row r="36" spans="1:2" ht="45" customHeight="1" x14ac:dyDescent="0.4">
      <c r="A36" s="32" t="s">
        <v>135</v>
      </c>
      <c r="B36" s="36" t="s">
        <v>136</v>
      </c>
    </row>
    <row r="37" spans="1:2" ht="15" customHeight="1" x14ac:dyDescent="0.4">
      <c r="A37" s="32" t="s">
        <v>113</v>
      </c>
      <c r="B37" s="34" t="s">
        <v>137</v>
      </c>
    </row>
    <row r="38" spans="1:2" ht="15" customHeight="1" x14ac:dyDescent="0.4">
      <c r="B38" s="34" t="s">
        <v>156</v>
      </c>
    </row>
    <row r="39" spans="1:2" ht="15" customHeight="1" x14ac:dyDescent="0.4">
      <c r="B39" s="34" t="s">
        <v>157</v>
      </c>
    </row>
    <row r="40" spans="1:2" ht="15" customHeight="1" x14ac:dyDescent="0.4">
      <c r="B40" s="34" t="s">
        <v>158</v>
      </c>
    </row>
    <row r="41" spans="1:2" ht="15" customHeight="1" x14ac:dyDescent="0.4">
      <c r="B41" s="34" t="s">
        <v>159</v>
      </c>
    </row>
    <row r="42" spans="1:2" ht="15" customHeight="1" x14ac:dyDescent="0.4">
      <c r="B42" s="34" t="s">
        <v>160</v>
      </c>
    </row>
    <row r="43" spans="1:2" ht="45" customHeight="1" x14ac:dyDescent="0.4">
      <c r="B43" s="34" t="s">
        <v>161</v>
      </c>
    </row>
    <row r="44" spans="1:2" ht="15" customHeight="1" x14ac:dyDescent="0.4">
      <c r="B44" s="34" t="s">
        <v>162</v>
      </c>
    </row>
    <row r="45" spans="1:2" ht="15" customHeight="1" x14ac:dyDescent="0.4">
      <c r="B45" s="34" t="s">
        <v>163</v>
      </c>
    </row>
    <row r="46" spans="1:2" ht="15" customHeight="1" x14ac:dyDescent="0.4">
      <c r="B46" s="34" t="s">
        <v>164</v>
      </c>
    </row>
    <row r="47" spans="1:2" ht="15" customHeight="1" x14ac:dyDescent="0.4">
      <c r="B47" s="34" t="s">
        <v>165</v>
      </c>
    </row>
    <row r="48" spans="1:2" ht="45" customHeight="1" x14ac:dyDescent="0.4">
      <c r="A48" s="32" t="s">
        <v>138</v>
      </c>
      <c r="B48" s="36" t="s">
        <v>139</v>
      </c>
    </row>
  </sheetData>
  <hyperlinks>
    <hyperlink ref="B36" r:id="rId1" display="https://doi.org/10.1111/jcms.13664" xr:uid="{03DACFFC-7988-4E2B-B759-F31A781B5401}"/>
    <hyperlink ref="B48" r:id="rId2" display="https://doi.org/10.2908/NAMA_10_GDP" xr:uid="{F3542594-5032-41E2-A86A-D2028112412A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DFA6A-A102-4745-9182-2FBF1A6D9218}">
  <sheetPr>
    <pageSetUpPr fitToPage="1"/>
  </sheetPr>
  <dimension ref="A1:J24"/>
  <sheetViews>
    <sheetView workbookViewId="0">
      <selection activeCell="E33" sqref="E33"/>
    </sheetView>
  </sheetViews>
  <sheetFormatPr defaultColWidth="19.1875" defaultRowHeight="12.6" x14ac:dyDescent="0.45"/>
  <cols>
    <col min="1" max="1" width="19.1875" style="7"/>
    <col min="2" max="5" width="19.1875" style="2"/>
    <col min="6" max="7" width="19.1875" style="5"/>
    <col min="8" max="16384" width="19.1875" style="2"/>
  </cols>
  <sheetData>
    <row r="1" spans="1:10" s="1" customFormat="1" ht="14.1" x14ac:dyDescent="0.5">
      <c r="A1" s="6" t="s">
        <v>42</v>
      </c>
      <c r="B1" s="1" t="s">
        <v>43</v>
      </c>
      <c r="C1" s="1" t="s">
        <v>44</v>
      </c>
      <c r="D1" s="1" t="s">
        <v>56</v>
      </c>
      <c r="E1" s="1" t="s">
        <v>45</v>
      </c>
      <c r="F1" s="4" t="s">
        <v>80</v>
      </c>
      <c r="G1" s="4" t="s">
        <v>46</v>
      </c>
      <c r="H1" s="1" t="s">
        <v>115</v>
      </c>
      <c r="I1" s="1" t="s">
        <v>113</v>
      </c>
      <c r="J1" s="1" t="s">
        <v>114</v>
      </c>
    </row>
    <row r="2" spans="1:10" ht="12.6" customHeight="1" x14ac:dyDescent="0.4">
      <c r="A2" s="43" t="s">
        <v>47</v>
      </c>
      <c r="B2" s="2">
        <v>1</v>
      </c>
      <c r="C2" s="3" t="s">
        <v>57</v>
      </c>
      <c r="D2" s="3" t="s">
        <v>52</v>
      </c>
      <c r="E2" s="2" t="s">
        <v>28</v>
      </c>
      <c r="F2" s="5">
        <v>43447</v>
      </c>
      <c r="G2" s="5">
        <v>42655</v>
      </c>
      <c r="H2" s="2" t="s">
        <v>116</v>
      </c>
      <c r="I2" s="12">
        <v>1.9</v>
      </c>
      <c r="J2" s="12">
        <v>6.5</v>
      </c>
    </row>
    <row r="3" spans="1:10" ht="12.6" customHeight="1" x14ac:dyDescent="0.4">
      <c r="A3" s="43"/>
      <c r="B3" s="2">
        <v>2</v>
      </c>
      <c r="C3" s="3" t="s">
        <v>58</v>
      </c>
      <c r="D3" s="2" t="s">
        <v>53</v>
      </c>
      <c r="E3" s="2" t="s">
        <v>54</v>
      </c>
      <c r="F3" s="5">
        <v>45085</v>
      </c>
      <c r="G3" s="5">
        <v>44624</v>
      </c>
      <c r="H3" s="2">
        <v>14</v>
      </c>
      <c r="I3" s="12">
        <v>8.1</v>
      </c>
      <c r="J3" s="12">
        <v>13.7</v>
      </c>
    </row>
    <row r="4" spans="1:10" ht="12.6" customHeight="1" x14ac:dyDescent="0.4">
      <c r="A4" s="43" t="s">
        <v>48</v>
      </c>
      <c r="B4" s="2">
        <v>1</v>
      </c>
      <c r="C4" s="3" t="s">
        <v>60</v>
      </c>
      <c r="D4" s="3" t="s">
        <v>52</v>
      </c>
      <c r="E4" s="2" t="s">
        <v>29</v>
      </c>
      <c r="F4" s="5">
        <v>43808</v>
      </c>
      <c r="G4" s="5">
        <v>43644</v>
      </c>
      <c r="H4" s="2">
        <v>7</v>
      </c>
      <c r="I4" s="12">
        <v>3.2</v>
      </c>
      <c r="J4" s="12">
        <v>5</v>
      </c>
    </row>
    <row r="5" spans="1:10" ht="12.6" customHeight="1" x14ac:dyDescent="0.4">
      <c r="A5" s="43"/>
      <c r="B5" s="2">
        <v>2</v>
      </c>
      <c r="C5" s="3" t="s">
        <v>59</v>
      </c>
      <c r="D5" s="2" t="s">
        <v>55</v>
      </c>
      <c r="E5" s="2" t="s">
        <v>62</v>
      </c>
      <c r="F5" s="5">
        <v>44222</v>
      </c>
      <c r="G5" s="5">
        <v>43921</v>
      </c>
      <c r="H5" s="2">
        <v>12</v>
      </c>
      <c r="I5" s="12">
        <v>2.9</v>
      </c>
      <c r="J5" s="12">
        <v>9</v>
      </c>
    </row>
    <row r="6" spans="1:10" ht="12.6" customHeight="1" x14ac:dyDescent="0.4">
      <c r="A6" s="43" t="s">
        <v>49</v>
      </c>
      <c r="B6" s="2">
        <v>1</v>
      </c>
      <c r="C6" s="3" t="s">
        <v>63</v>
      </c>
      <c r="D6" s="2" t="s">
        <v>64</v>
      </c>
      <c r="E6" s="2" t="s">
        <v>65</v>
      </c>
      <c r="F6" s="5">
        <v>44757</v>
      </c>
      <c r="G6" s="5">
        <v>44452</v>
      </c>
      <c r="H6" s="2">
        <v>15</v>
      </c>
      <c r="I6" s="12">
        <v>5.4</v>
      </c>
      <c r="J6" s="12">
        <v>8.8000000000000007</v>
      </c>
    </row>
    <row r="7" spans="1:10" ht="12.6" customHeight="1" x14ac:dyDescent="0.4">
      <c r="A7" s="43"/>
      <c r="B7" s="2">
        <v>2</v>
      </c>
      <c r="C7" s="3" t="s">
        <v>69</v>
      </c>
      <c r="D7" s="2" t="s">
        <v>70</v>
      </c>
      <c r="E7" s="2" t="s">
        <v>66</v>
      </c>
      <c r="F7" s="5">
        <v>44825</v>
      </c>
      <c r="G7" s="5">
        <v>44452</v>
      </c>
      <c r="H7" s="2" t="s">
        <v>117</v>
      </c>
      <c r="I7" s="12">
        <v>5.2</v>
      </c>
      <c r="J7" s="12">
        <v>7</v>
      </c>
    </row>
    <row r="8" spans="1:10" ht="12.6" customHeight="1" x14ac:dyDescent="0.4">
      <c r="A8" s="43"/>
      <c r="B8" s="2">
        <v>3</v>
      </c>
      <c r="C8" s="3" t="s">
        <v>73</v>
      </c>
      <c r="D8" s="2" t="s">
        <v>74</v>
      </c>
      <c r="E8" s="2" t="s">
        <v>67</v>
      </c>
      <c r="F8" s="5">
        <v>45337</v>
      </c>
      <c r="G8" s="5">
        <v>45046</v>
      </c>
      <c r="H8" s="2">
        <v>7</v>
      </c>
      <c r="I8" s="12">
        <v>6.9</v>
      </c>
      <c r="J8" s="12">
        <v>5.4</v>
      </c>
    </row>
    <row r="9" spans="1:10" ht="12.6" customHeight="1" x14ac:dyDescent="0.4">
      <c r="A9" s="43"/>
      <c r="B9" s="2">
        <v>4</v>
      </c>
      <c r="C9" s="3" t="s">
        <v>71</v>
      </c>
      <c r="D9" s="2" t="s">
        <v>72</v>
      </c>
      <c r="E9" s="2" t="s">
        <v>68</v>
      </c>
      <c r="F9" s="5">
        <v>45440</v>
      </c>
      <c r="G9" s="5">
        <v>44865</v>
      </c>
      <c r="H9" s="2">
        <v>7</v>
      </c>
      <c r="I9" s="12">
        <v>1.4</v>
      </c>
      <c r="J9" s="12">
        <v>3.3</v>
      </c>
    </row>
    <row r="10" spans="1:10" x14ac:dyDescent="0.4">
      <c r="A10" s="8" t="s">
        <v>50</v>
      </c>
      <c r="B10" s="2">
        <v>1</v>
      </c>
      <c r="C10" s="3" t="s">
        <v>75</v>
      </c>
      <c r="D10" s="2" t="s">
        <v>76</v>
      </c>
      <c r="E10" s="2" t="s">
        <v>77</v>
      </c>
      <c r="F10" s="5">
        <v>45265</v>
      </c>
      <c r="G10" s="5">
        <v>44685</v>
      </c>
      <c r="H10" s="2">
        <v>7</v>
      </c>
      <c r="I10" s="12">
        <v>1.2</v>
      </c>
      <c r="J10" s="12">
        <v>1.4</v>
      </c>
    </row>
    <row r="11" spans="1:10" x14ac:dyDescent="0.4">
      <c r="A11" s="8" t="s">
        <v>51</v>
      </c>
      <c r="B11" s="2">
        <v>1</v>
      </c>
      <c r="C11" s="3" t="s">
        <v>61</v>
      </c>
      <c r="D11" s="2" t="s">
        <v>78</v>
      </c>
      <c r="E11" s="2" t="s">
        <v>79</v>
      </c>
      <c r="F11" s="5">
        <v>45440</v>
      </c>
      <c r="G11" s="5">
        <v>45443</v>
      </c>
      <c r="H11" s="2">
        <v>6</v>
      </c>
      <c r="I11" s="12">
        <v>1</v>
      </c>
      <c r="J11" s="12">
        <v>5.9</v>
      </c>
    </row>
    <row r="12" spans="1:10" s="23" customFormat="1" ht="12.3" x14ac:dyDescent="0.4">
      <c r="A12" s="22" t="s">
        <v>120</v>
      </c>
      <c r="F12" s="24"/>
      <c r="G12" s="24"/>
      <c r="I12" s="25">
        <f>SUM(I2:I11)</f>
        <v>37.200000000000003</v>
      </c>
      <c r="J12" s="25">
        <f>SUM(J2:J11)</f>
        <v>66</v>
      </c>
    </row>
    <row r="16" spans="1:10" x14ac:dyDescent="0.45">
      <c r="I16" s="12">
        <v>1.9</v>
      </c>
    </row>
    <row r="17" spans="9:9" x14ac:dyDescent="0.45">
      <c r="I17" s="12">
        <v>8.1</v>
      </c>
    </row>
    <row r="18" spans="9:9" x14ac:dyDescent="0.45">
      <c r="I18" s="12">
        <v>3.2</v>
      </c>
    </row>
    <row r="19" spans="9:9" x14ac:dyDescent="0.45">
      <c r="I19" s="12">
        <v>2.9</v>
      </c>
    </row>
    <row r="20" spans="9:9" x14ac:dyDescent="0.45">
      <c r="I20" s="12">
        <v>5.4</v>
      </c>
    </row>
    <row r="21" spans="9:9" x14ac:dyDescent="0.45">
      <c r="I21" s="12">
        <v>5.2</v>
      </c>
    </row>
    <row r="22" spans="9:9" x14ac:dyDescent="0.45">
      <c r="I22" s="12">
        <v>6.9</v>
      </c>
    </row>
    <row r="23" spans="9:9" x14ac:dyDescent="0.45">
      <c r="I23" s="12">
        <v>1.4</v>
      </c>
    </row>
    <row r="24" spans="9:9" x14ac:dyDescent="0.45">
      <c r="I24" s="26">
        <f>SUM(I16:I23)</f>
        <v>35</v>
      </c>
    </row>
  </sheetData>
  <mergeCells count="3">
    <mergeCell ref="A2:A3"/>
    <mergeCell ref="A4:A5"/>
    <mergeCell ref="A6:A9"/>
  </mergeCells>
  <pageMargins left="0.25" right="0.25" top="0.75" bottom="0.75" header="0.3" footer="0.3"/>
  <pageSetup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C834D-34F7-48A1-A00F-DC276C8C2409}">
  <dimension ref="A1:AF69"/>
  <sheetViews>
    <sheetView zoomScale="70" zoomScaleNormal="70" workbookViewId="0">
      <pane xSplit="2" ySplit="2" topLeftCell="Q37" activePane="bottomRight" state="frozen"/>
      <selection pane="topRight" activeCell="C1" sqref="C1"/>
      <selection pane="bottomLeft" activeCell="A3" sqref="A3"/>
      <selection pane="bottomRight" activeCell="AA64" sqref="AA64"/>
    </sheetView>
  </sheetViews>
  <sheetFormatPr defaultColWidth="15.6640625" defaultRowHeight="14.1" x14ac:dyDescent="0.5"/>
  <cols>
    <col min="1" max="1" width="15.6640625" style="14"/>
    <col min="2" max="2" width="15.6640625" style="13"/>
    <col min="3" max="4" width="14.37890625" style="10" bestFit="1" customWidth="1"/>
    <col min="5" max="5" width="17.80859375" style="10" bestFit="1" customWidth="1"/>
    <col min="6" max="6" width="16.7109375" style="10" bestFit="1" customWidth="1"/>
    <col min="7" max="7" width="18.28515625" style="10" customWidth="1"/>
    <col min="8" max="9" width="17.80859375" style="10" bestFit="1" customWidth="1"/>
    <col min="10" max="10" width="17.1875" style="10" bestFit="1" customWidth="1"/>
    <col min="11" max="11" width="17.90234375" style="10" bestFit="1" customWidth="1"/>
    <col min="12" max="16384" width="15.6640625" style="10"/>
  </cols>
  <sheetData>
    <row r="1" spans="1:32" s="9" customFormat="1" x14ac:dyDescent="0.5">
      <c r="A1" s="14" t="s">
        <v>81</v>
      </c>
      <c r="B1" s="13" t="s">
        <v>82</v>
      </c>
      <c r="C1" s="9" t="s">
        <v>84</v>
      </c>
      <c r="D1" s="9" t="s">
        <v>85</v>
      </c>
      <c r="E1" s="9" t="s">
        <v>86</v>
      </c>
      <c r="F1" s="9" t="s">
        <v>87</v>
      </c>
      <c r="G1" s="9" t="s">
        <v>88</v>
      </c>
      <c r="H1" s="9" t="s">
        <v>89</v>
      </c>
      <c r="I1" s="9" t="s">
        <v>90</v>
      </c>
      <c r="J1" s="9" t="s">
        <v>91</v>
      </c>
      <c r="K1" s="9" t="s">
        <v>92</v>
      </c>
      <c r="L1" s="9" t="s">
        <v>93</v>
      </c>
      <c r="M1" s="9" t="s">
        <v>94</v>
      </c>
      <c r="N1" s="9" t="s">
        <v>95</v>
      </c>
      <c r="O1" s="9" t="s">
        <v>96</v>
      </c>
      <c r="P1" s="9" t="s">
        <v>97</v>
      </c>
      <c r="Q1" s="9" t="s">
        <v>98</v>
      </c>
      <c r="R1" s="9" t="s">
        <v>99</v>
      </c>
      <c r="S1" s="9" t="s">
        <v>100</v>
      </c>
      <c r="T1" s="9" t="s">
        <v>101</v>
      </c>
      <c r="U1" s="9" t="s">
        <v>102</v>
      </c>
      <c r="V1" s="9" t="s">
        <v>103</v>
      </c>
      <c r="W1" s="9" t="s">
        <v>104</v>
      </c>
      <c r="X1" s="9" t="s">
        <v>105</v>
      </c>
      <c r="Y1" s="9" t="s">
        <v>106</v>
      </c>
      <c r="Z1" s="9" t="s">
        <v>107</v>
      </c>
      <c r="AA1" s="9" t="s">
        <v>108</v>
      </c>
      <c r="AB1" s="9" t="s">
        <v>109</v>
      </c>
      <c r="AC1" s="9" t="s">
        <v>110</v>
      </c>
      <c r="AD1" s="9" t="s">
        <v>111</v>
      </c>
      <c r="AE1" s="9" t="s">
        <v>118</v>
      </c>
      <c r="AF1" s="9" t="s">
        <v>120</v>
      </c>
    </row>
    <row r="2" spans="1:32" s="12" customFormat="1" x14ac:dyDescent="0.5">
      <c r="A2" s="15"/>
      <c r="B2" s="13" t="s">
        <v>83</v>
      </c>
      <c r="C2" s="12" t="s">
        <v>0</v>
      </c>
      <c r="D2" s="12" t="s">
        <v>1</v>
      </c>
      <c r="E2" s="12" t="s">
        <v>2</v>
      </c>
      <c r="F2" s="12" t="s">
        <v>3</v>
      </c>
      <c r="G2" s="12" t="s">
        <v>4</v>
      </c>
      <c r="H2" s="12" t="s">
        <v>5</v>
      </c>
      <c r="I2" s="12" t="s">
        <v>6</v>
      </c>
      <c r="J2" s="12" t="s">
        <v>7</v>
      </c>
      <c r="K2" s="12" t="s">
        <v>8</v>
      </c>
      <c r="L2" s="12" t="s">
        <v>9</v>
      </c>
      <c r="M2" s="12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2" t="s">
        <v>16</v>
      </c>
      <c r="T2" s="12" t="s">
        <v>17</v>
      </c>
      <c r="U2" s="12" t="s">
        <v>18</v>
      </c>
      <c r="V2" s="12" t="s">
        <v>19</v>
      </c>
      <c r="W2" s="12" t="s">
        <v>20</v>
      </c>
      <c r="X2" s="12" t="s">
        <v>21</v>
      </c>
      <c r="Y2" s="12" t="s">
        <v>22</v>
      </c>
      <c r="Z2" s="12" t="s">
        <v>23</v>
      </c>
      <c r="AA2" s="12" t="s">
        <v>24</v>
      </c>
      <c r="AB2" s="12" t="s">
        <v>25</v>
      </c>
      <c r="AC2" s="12" t="s">
        <v>26</v>
      </c>
      <c r="AD2" s="12" t="s">
        <v>112</v>
      </c>
      <c r="AE2" s="12" t="s">
        <v>119</v>
      </c>
    </row>
    <row r="3" spans="1:32" s="12" customFormat="1" ht="13.8" x14ac:dyDescent="0.45">
      <c r="A3" s="16"/>
      <c r="B3" s="11"/>
    </row>
    <row r="4" spans="1:32" x14ac:dyDescent="0.5">
      <c r="A4" s="44" t="s">
        <v>28</v>
      </c>
      <c r="B4" s="13" t="s">
        <v>30</v>
      </c>
      <c r="G4" s="10">
        <v>1154.3000000000002</v>
      </c>
      <c r="L4" s="10">
        <v>500.5</v>
      </c>
      <c r="N4" s="10">
        <v>850</v>
      </c>
      <c r="V4" s="10">
        <v>146.44399999999999</v>
      </c>
      <c r="AD4" s="10">
        <v>64</v>
      </c>
      <c r="AE4" s="10" t="s">
        <v>52</v>
      </c>
      <c r="AF4" s="10">
        <f>SUM(C4:AE4)</f>
        <v>2715.2440000000001</v>
      </c>
    </row>
    <row r="5" spans="1:32" x14ac:dyDescent="0.5">
      <c r="A5" s="44"/>
      <c r="B5" s="13" t="s">
        <v>32</v>
      </c>
      <c r="C5" s="10">
        <f t="shared" ref="C5:AD5" si="0">(C4/$AF4)*100</f>
        <v>0</v>
      </c>
      <c r="D5" s="10">
        <f t="shared" si="0"/>
        <v>0</v>
      </c>
      <c r="E5" s="10">
        <f t="shared" si="0"/>
        <v>0</v>
      </c>
      <c r="F5" s="10">
        <f t="shared" si="0"/>
        <v>0</v>
      </c>
      <c r="G5" s="10">
        <f t="shared" si="0"/>
        <v>42.511833190681948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18.432965877099811</v>
      </c>
      <c r="M5" s="10">
        <f t="shared" si="0"/>
        <v>0</v>
      </c>
      <c r="N5" s="10">
        <f t="shared" si="0"/>
        <v>31.304737253815862</v>
      </c>
      <c r="O5" s="10">
        <f t="shared" si="0"/>
        <v>0</v>
      </c>
      <c r="P5" s="10">
        <f t="shared" si="0"/>
        <v>0</v>
      </c>
      <c r="Q5" s="10">
        <f t="shared" si="0"/>
        <v>0</v>
      </c>
      <c r="R5" s="10">
        <f t="shared" si="0"/>
        <v>0</v>
      </c>
      <c r="S5" s="10">
        <f t="shared" si="0"/>
        <v>0</v>
      </c>
      <c r="T5" s="10">
        <f t="shared" si="0"/>
        <v>0</v>
      </c>
      <c r="U5" s="10">
        <f t="shared" si="0"/>
        <v>0</v>
      </c>
      <c r="V5" s="10">
        <f t="shared" si="0"/>
        <v>5.3934011087033058</v>
      </c>
      <c r="W5" s="10">
        <f t="shared" si="0"/>
        <v>0</v>
      </c>
      <c r="X5" s="10">
        <f t="shared" si="0"/>
        <v>0</v>
      </c>
      <c r="Y5" s="10">
        <f t="shared" si="0"/>
        <v>0</v>
      </c>
      <c r="Z5" s="10">
        <f t="shared" si="0"/>
        <v>0</v>
      </c>
      <c r="AA5" s="10">
        <f t="shared" si="0"/>
        <v>0</v>
      </c>
      <c r="AB5" s="10">
        <f t="shared" si="0"/>
        <v>0</v>
      </c>
      <c r="AC5" s="10">
        <f t="shared" si="0"/>
        <v>0</v>
      </c>
      <c r="AD5" s="10">
        <f t="shared" si="0"/>
        <v>2.3570625696990763</v>
      </c>
      <c r="AE5" s="10" t="s">
        <v>52</v>
      </c>
    </row>
    <row r="6" spans="1:32" x14ac:dyDescent="0.5">
      <c r="A6" s="44"/>
      <c r="B6" s="13" t="s">
        <v>31</v>
      </c>
      <c r="C6" s="10">
        <v>434710.8</v>
      </c>
      <c r="D6" s="10">
        <v>49715.6</v>
      </c>
      <c r="E6" s="10">
        <v>189185.5</v>
      </c>
      <c r="F6" s="10">
        <v>294510.7</v>
      </c>
      <c r="G6" s="10">
        <v>3278384.1</v>
      </c>
      <c r="H6" s="10">
        <v>23727.8</v>
      </c>
      <c r="I6" s="10">
        <v>326505.8</v>
      </c>
      <c r="J6" s="10">
        <v>181562.5</v>
      </c>
      <c r="K6" s="10">
        <v>1178780.1000000001</v>
      </c>
      <c r="L6" s="10">
        <v>2303903.7000000002</v>
      </c>
      <c r="M6" s="10">
        <v>50024</v>
      </c>
      <c r="N6" s="10">
        <v>1724985.9</v>
      </c>
      <c r="O6" s="10">
        <v>21491.9</v>
      </c>
      <c r="P6" s="10">
        <v>26262.9</v>
      </c>
      <c r="Q6" s="10">
        <v>42192</v>
      </c>
      <c r="R6" s="10">
        <v>58514.2</v>
      </c>
      <c r="S6" s="10">
        <v>127122.3</v>
      </c>
      <c r="T6" s="10">
        <v>12882.2</v>
      </c>
      <c r="U6" s="10">
        <v>752669.7</v>
      </c>
      <c r="V6" s="10">
        <v>366139</v>
      </c>
      <c r="W6" s="10">
        <v>497819.6</v>
      </c>
      <c r="X6" s="10">
        <v>194623.6</v>
      </c>
      <c r="Y6" s="10">
        <v>189304.2</v>
      </c>
      <c r="Z6" s="10">
        <v>43540.9</v>
      </c>
      <c r="AA6" s="10">
        <v>87721.8</v>
      </c>
      <c r="AB6" s="10">
        <v>225377</v>
      </c>
      <c r="AC6" s="10">
        <v>480478.5</v>
      </c>
      <c r="AD6" s="10">
        <v>2771372.2</v>
      </c>
      <c r="AE6" s="10" t="s">
        <v>52</v>
      </c>
      <c r="AF6" s="10">
        <v>15932879.100000001</v>
      </c>
    </row>
    <row r="7" spans="1:32" x14ac:dyDescent="0.5">
      <c r="A7" s="44"/>
      <c r="B7" s="13" t="s">
        <v>33</v>
      </c>
      <c r="C7" s="10">
        <f t="shared" ref="C7:AC7" si="1">(C6/$AF6)*100</f>
        <v>2.728388242147648</v>
      </c>
      <c r="D7" s="10">
        <f t="shared" si="1"/>
        <v>0.31203148965085659</v>
      </c>
      <c r="E7" s="10">
        <f t="shared" si="1"/>
        <v>1.187390545127528</v>
      </c>
      <c r="F7" s="10">
        <f t="shared" si="1"/>
        <v>1.8484462108295292</v>
      </c>
      <c r="G7" s="10">
        <f t="shared" si="1"/>
        <v>20.576219021206281</v>
      </c>
      <c r="H7" s="10">
        <f t="shared" si="1"/>
        <v>0.14892349242768055</v>
      </c>
      <c r="I7" s="10">
        <f t="shared" si="1"/>
        <v>2.049258002591634</v>
      </c>
      <c r="J7" s="10">
        <f t="shared" si="1"/>
        <v>1.1395460849257306</v>
      </c>
      <c r="K7" s="10">
        <f t="shared" si="1"/>
        <v>7.3984123810994094</v>
      </c>
      <c r="L7" s="10">
        <f t="shared" si="1"/>
        <v>14.460058885402576</v>
      </c>
      <c r="M7" s="10">
        <f t="shared" si="1"/>
        <v>0.31396710968578173</v>
      </c>
      <c r="N7" s="10">
        <f t="shared" si="1"/>
        <v>10.826579987040759</v>
      </c>
      <c r="O7" s="10">
        <f t="shared" si="1"/>
        <v>0.13489024717447332</v>
      </c>
      <c r="P7" s="10">
        <f t="shared" si="1"/>
        <v>0.1648346154839021</v>
      </c>
      <c r="Q7" s="10">
        <f t="shared" si="1"/>
        <v>0.26481089660687879</v>
      </c>
      <c r="R7" s="10">
        <f t="shared" si="1"/>
        <v>0.36725440287813388</v>
      </c>
      <c r="S7" s="10">
        <f t="shared" si="1"/>
        <v>0.79786144865682185</v>
      </c>
      <c r="T7" s="10">
        <f t="shared" si="1"/>
        <v>8.0852932600235447E-2</v>
      </c>
      <c r="U7" s="10">
        <f t="shared" si="1"/>
        <v>4.7240030836611311</v>
      </c>
      <c r="V7" s="10">
        <f t="shared" si="1"/>
        <v>2.2980090271318252</v>
      </c>
      <c r="W7" s="10">
        <f t="shared" si="1"/>
        <v>3.1244798688016147</v>
      </c>
      <c r="X7" s="10">
        <f t="shared" si="1"/>
        <v>1.2215218528834502</v>
      </c>
      <c r="Y7" s="10">
        <f t="shared" si="1"/>
        <v>1.1881355454457694</v>
      </c>
      <c r="Z7" s="10">
        <f t="shared" si="1"/>
        <v>0.2732770375443318</v>
      </c>
      <c r="AA7" s="10">
        <f t="shared" si="1"/>
        <v>0.55057092600420221</v>
      </c>
      <c r="AB7" s="10">
        <f t="shared" si="1"/>
        <v>1.4145403262364551</v>
      </c>
      <c r="AC7" s="10">
        <f t="shared" si="1"/>
        <v>3.0156414103462312</v>
      </c>
      <c r="AD7" s="10">
        <f>(AD6/$AF6)*100</f>
        <v>17.394045248231375</v>
      </c>
      <c r="AE7" s="10" t="s">
        <v>52</v>
      </c>
    </row>
    <row r="8" spans="1:32" s="18" customFormat="1" x14ac:dyDescent="0.5">
      <c r="A8" s="44"/>
      <c r="B8" s="17" t="s">
        <v>27</v>
      </c>
      <c r="C8" s="18">
        <f t="shared" ref="C8:AD8" si="2">C5/C7</f>
        <v>0</v>
      </c>
      <c r="D8" s="18">
        <f t="shared" si="2"/>
        <v>0</v>
      </c>
      <c r="E8" s="18">
        <f t="shared" si="2"/>
        <v>0</v>
      </c>
      <c r="F8" s="18">
        <f t="shared" si="2"/>
        <v>0</v>
      </c>
      <c r="G8" s="18">
        <f t="shared" si="2"/>
        <v>2.0660663237919641</v>
      </c>
      <c r="H8" s="18">
        <f t="shared" si="2"/>
        <v>0</v>
      </c>
      <c r="I8" s="18">
        <f t="shared" si="2"/>
        <v>0</v>
      </c>
      <c r="J8" s="18">
        <f t="shared" si="2"/>
        <v>0</v>
      </c>
      <c r="K8" s="18">
        <f t="shared" si="2"/>
        <v>0</v>
      </c>
      <c r="L8" s="18">
        <f t="shared" si="2"/>
        <v>1.2747504019992535</v>
      </c>
      <c r="M8" s="18">
        <f t="shared" si="2"/>
        <v>0</v>
      </c>
      <c r="N8" s="18">
        <f t="shared" si="2"/>
        <v>2.8914705559176697</v>
      </c>
      <c r="O8" s="18">
        <f t="shared" si="2"/>
        <v>0</v>
      </c>
      <c r="P8" s="18">
        <f t="shared" si="2"/>
        <v>0</v>
      </c>
      <c r="Q8" s="18">
        <f t="shared" si="2"/>
        <v>0</v>
      </c>
      <c r="R8" s="18">
        <f t="shared" si="2"/>
        <v>0</v>
      </c>
      <c r="S8" s="18">
        <f t="shared" si="2"/>
        <v>0</v>
      </c>
      <c r="T8" s="18">
        <f t="shared" si="2"/>
        <v>0</v>
      </c>
      <c r="U8" s="18">
        <f t="shared" si="2"/>
        <v>0</v>
      </c>
      <c r="V8" s="18">
        <f t="shared" si="2"/>
        <v>2.3469886519266114</v>
      </c>
      <c r="W8" s="18">
        <f t="shared" si="2"/>
        <v>0</v>
      </c>
      <c r="X8" s="18">
        <f t="shared" si="2"/>
        <v>0</v>
      </c>
      <c r="Y8" s="18">
        <f t="shared" si="2"/>
        <v>0</v>
      </c>
      <c r="Z8" s="18">
        <f t="shared" si="2"/>
        <v>0</v>
      </c>
      <c r="AA8" s="18">
        <f t="shared" si="2"/>
        <v>0</v>
      </c>
      <c r="AB8" s="18">
        <f t="shared" si="2"/>
        <v>0</v>
      </c>
      <c r="AC8" s="18">
        <f t="shared" si="2"/>
        <v>0</v>
      </c>
      <c r="AD8" s="18">
        <f t="shared" si="2"/>
        <v>0.13550974118218659</v>
      </c>
      <c r="AE8" s="18" t="s">
        <v>52</v>
      </c>
    </row>
    <row r="10" spans="1:32" x14ac:dyDescent="0.5">
      <c r="A10" s="44" t="s">
        <v>37</v>
      </c>
      <c r="B10" s="13" t="s">
        <v>30</v>
      </c>
      <c r="E10" s="10">
        <v>56.2</v>
      </c>
      <c r="G10" s="10">
        <v>4506</v>
      </c>
      <c r="I10" s="10">
        <v>85</v>
      </c>
      <c r="J10" s="10">
        <v>18.8</v>
      </c>
      <c r="K10" s="10">
        <v>405.7</v>
      </c>
      <c r="L10" s="10">
        <v>1013.6</v>
      </c>
      <c r="N10" s="10">
        <v>986.5</v>
      </c>
      <c r="T10" s="10">
        <v>60</v>
      </c>
      <c r="U10" s="10">
        <v>256.8</v>
      </c>
      <c r="V10" s="10">
        <v>256.60000000000002</v>
      </c>
      <c r="W10" s="10">
        <v>102.9</v>
      </c>
      <c r="Y10" s="10">
        <v>195.6</v>
      </c>
      <c r="AA10" s="10">
        <v>139.30000000000001</v>
      </c>
      <c r="AB10" s="10">
        <v>48.1</v>
      </c>
      <c r="AD10" s="10" t="s">
        <v>52</v>
      </c>
      <c r="AE10" s="10" t="s">
        <v>52</v>
      </c>
      <c r="AF10" s="10">
        <f>SUM(C10:AE10)</f>
        <v>8131.1000000000013</v>
      </c>
    </row>
    <row r="11" spans="1:32" x14ac:dyDescent="0.5">
      <c r="A11" s="44"/>
      <c r="B11" s="13" t="s">
        <v>32</v>
      </c>
      <c r="C11" s="10">
        <f t="shared" ref="C11:AC11" si="3">(C10/$AF10)*100</f>
        <v>0</v>
      </c>
      <c r="D11" s="10">
        <f t="shared" si="3"/>
        <v>0</v>
      </c>
      <c r="E11" s="10">
        <f t="shared" si="3"/>
        <v>0.69117339597348448</v>
      </c>
      <c r="F11" s="10">
        <f t="shared" si="3"/>
        <v>0</v>
      </c>
      <c r="G11" s="10">
        <f t="shared" si="3"/>
        <v>55.416856267909623</v>
      </c>
      <c r="H11" s="10">
        <f t="shared" si="3"/>
        <v>0</v>
      </c>
      <c r="I11" s="10">
        <f t="shared" si="3"/>
        <v>1.0453690152623876</v>
      </c>
      <c r="J11" s="10">
        <f t="shared" si="3"/>
        <v>0.23121102925803394</v>
      </c>
      <c r="K11" s="10">
        <f t="shared" si="3"/>
        <v>4.9894848175523592</v>
      </c>
      <c r="L11" s="10">
        <f t="shared" si="3"/>
        <v>12.465718045528893</v>
      </c>
      <c r="M11" s="10">
        <f t="shared" si="3"/>
        <v>0</v>
      </c>
      <c r="N11" s="10">
        <f t="shared" si="3"/>
        <v>12.132429806545238</v>
      </c>
      <c r="O11" s="10">
        <f t="shared" si="3"/>
        <v>0</v>
      </c>
      <c r="P11" s="10">
        <f t="shared" si="3"/>
        <v>0</v>
      </c>
      <c r="Q11" s="10">
        <f t="shared" si="3"/>
        <v>0</v>
      </c>
      <c r="R11" s="10">
        <f t="shared" si="3"/>
        <v>0</v>
      </c>
      <c r="S11" s="10">
        <f t="shared" si="3"/>
        <v>0</v>
      </c>
      <c r="T11" s="10">
        <f t="shared" si="3"/>
        <v>0.73790754018521465</v>
      </c>
      <c r="U11" s="10">
        <f t="shared" si="3"/>
        <v>3.1582442719927188</v>
      </c>
      <c r="V11" s="10">
        <f t="shared" si="3"/>
        <v>3.1557845801921016</v>
      </c>
      <c r="W11" s="10">
        <f t="shared" si="3"/>
        <v>1.2655114314176432</v>
      </c>
      <c r="X11" s="10">
        <f t="shared" si="3"/>
        <v>0</v>
      </c>
      <c r="Y11" s="10">
        <f t="shared" si="3"/>
        <v>2.4055785810038</v>
      </c>
      <c r="Z11" s="10">
        <f t="shared" si="3"/>
        <v>0</v>
      </c>
      <c r="AA11" s="10">
        <f t="shared" si="3"/>
        <v>1.7131753391300069</v>
      </c>
      <c r="AB11" s="10">
        <f t="shared" si="3"/>
        <v>0.59155587804848053</v>
      </c>
      <c r="AC11" s="10">
        <f t="shared" si="3"/>
        <v>0</v>
      </c>
      <c r="AD11" s="10" t="s">
        <v>52</v>
      </c>
      <c r="AE11" s="10" t="s">
        <v>52</v>
      </c>
    </row>
    <row r="12" spans="1:32" x14ac:dyDescent="0.5">
      <c r="A12" s="44"/>
      <c r="B12" s="13" t="s">
        <v>31</v>
      </c>
      <c r="C12" s="10">
        <v>475126.9</v>
      </c>
      <c r="D12" s="10">
        <v>57056</v>
      </c>
      <c r="E12" s="10">
        <v>198398.6</v>
      </c>
      <c r="F12" s="10">
        <v>328808.7</v>
      </c>
      <c r="G12" s="10">
        <v>3327917</v>
      </c>
      <c r="H12" s="10">
        <v>24853.1</v>
      </c>
      <c r="I12" s="10">
        <v>438417.3</v>
      </c>
      <c r="J12" s="10">
        <v>198254.3</v>
      </c>
      <c r="K12" s="10">
        <v>1244953.7</v>
      </c>
      <c r="L12" s="10">
        <v>2407574.2999999998</v>
      </c>
      <c r="M12" s="10">
        <v>59039.5</v>
      </c>
      <c r="N12" s="10">
        <v>1815564.8</v>
      </c>
      <c r="O12" s="10">
        <v>27023.8</v>
      </c>
      <c r="P12" s="10">
        <v>28581.200000000001</v>
      </c>
      <c r="Q12" s="10">
        <v>48361</v>
      </c>
      <c r="R12" s="10">
        <v>62822.1</v>
      </c>
      <c r="S12" s="10">
        <v>141657.70000000001</v>
      </c>
      <c r="T12" s="10">
        <v>16348.7</v>
      </c>
      <c r="U12" s="10">
        <v>826666.1</v>
      </c>
      <c r="V12" s="10">
        <v>381389.2</v>
      </c>
      <c r="W12" s="10">
        <v>575448.4</v>
      </c>
      <c r="X12" s="10">
        <v>212717.6</v>
      </c>
      <c r="Y12" s="10">
        <v>212942.2</v>
      </c>
      <c r="Z12" s="10">
        <v>49133.9</v>
      </c>
      <c r="AA12" s="10">
        <v>94795.6</v>
      </c>
      <c r="AB12" s="10">
        <v>228253</v>
      </c>
      <c r="AC12" s="10">
        <v>518389.3</v>
      </c>
      <c r="AD12" s="10" t="s">
        <v>52</v>
      </c>
      <c r="AE12" s="10" t="s">
        <v>52</v>
      </c>
      <c r="AF12" s="10">
        <v>13995206</v>
      </c>
    </row>
    <row r="13" spans="1:32" x14ac:dyDescent="0.5">
      <c r="A13" s="44"/>
      <c r="B13" s="13" t="s">
        <v>33</v>
      </c>
      <c r="C13" s="10">
        <f t="shared" ref="C13:AC13" si="4">(C12/$AF12)*100</f>
        <v>3.3949260911200598</v>
      </c>
      <c r="D13" s="10">
        <f t="shared" si="4"/>
        <v>0.4076824592649797</v>
      </c>
      <c r="E13" s="10">
        <f t="shared" si="4"/>
        <v>1.4176182901487837</v>
      </c>
      <c r="F13" s="10">
        <f t="shared" si="4"/>
        <v>2.349438086156074</v>
      </c>
      <c r="G13" s="10">
        <f t="shared" si="4"/>
        <v>23.778978315860442</v>
      </c>
      <c r="H13" s="10">
        <f t="shared" si="4"/>
        <v>0.1775829523338206</v>
      </c>
      <c r="I13" s="10">
        <f t="shared" si="4"/>
        <v>3.1326248431069894</v>
      </c>
      <c r="J13" s="10">
        <f t="shared" si="4"/>
        <v>1.4165872227961487</v>
      </c>
      <c r="K13" s="10">
        <f t="shared" si="4"/>
        <v>8.8955725267638073</v>
      </c>
      <c r="L13" s="10">
        <f t="shared" si="4"/>
        <v>17.202850033075613</v>
      </c>
      <c r="M13" s="10">
        <f t="shared" si="4"/>
        <v>0.42185516954877267</v>
      </c>
      <c r="N13" s="10">
        <f t="shared" si="4"/>
        <v>12.972762244442848</v>
      </c>
      <c r="O13" s="10">
        <f t="shared" si="4"/>
        <v>0.19309326350751821</v>
      </c>
      <c r="P13" s="10">
        <f t="shared" si="4"/>
        <v>0.20422135979992007</v>
      </c>
      <c r="Q13" s="10">
        <f t="shared" si="4"/>
        <v>0.34555404186262068</v>
      </c>
      <c r="R13" s="10">
        <f t="shared" si="4"/>
        <v>0.44888299607737103</v>
      </c>
      <c r="S13" s="10">
        <f t="shared" si="4"/>
        <v>1.0121873161423991</v>
      </c>
      <c r="T13" s="10">
        <f t="shared" si="4"/>
        <v>0.11681642985462309</v>
      </c>
      <c r="U13" s="10">
        <f t="shared" si="4"/>
        <v>5.9067805075538011</v>
      </c>
      <c r="V13" s="10">
        <f t="shared" si="4"/>
        <v>2.7251417378207936</v>
      </c>
      <c r="W13" s="10">
        <f t="shared" si="4"/>
        <v>4.1117536962299805</v>
      </c>
      <c r="X13" s="10">
        <f t="shared" si="4"/>
        <v>1.5199318966794773</v>
      </c>
      <c r="Y13" s="10">
        <f t="shared" si="4"/>
        <v>1.5215367319352069</v>
      </c>
      <c r="Z13" s="10">
        <f t="shared" si="4"/>
        <v>0.35107664724620702</v>
      </c>
      <c r="AA13" s="10">
        <f t="shared" si="4"/>
        <v>0.67734337029408498</v>
      </c>
      <c r="AB13" s="10">
        <f t="shared" si="4"/>
        <v>1.6309370508729919</v>
      </c>
      <c r="AC13" s="10">
        <f t="shared" si="4"/>
        <v>3.7040490865229132</v>
      </c>
      <c r="AD13" s="10" t="s">
        <v>52</v>
      </c>
      <c r="AE13" s="10" t="s">
        <v>52</v>
      </c>
    </row>
    <row r="14" spans="1:32" s="18" customFormat="1" x14ac:dyDescent="0.5">
      <c r="A14" s="44"/>
      <c r="B14" s="17" t="s">
        <v>27</v>
      </c>
      <c r="C14" s="18">
        <f t="shared" ref="C14:AC14" si="5">C11/C13</f>
        <v>0</v>
      </c>
      <c r="D14" s="18">
        <f t="shared" si="5"/>
        <v>0</v>
      </c>
      <c r="E14" s="18">
        <f t="shared" si="5"/>
        <v>0.48755959257618181</v>
      </c>
      <c r="F14" s="18">
        <f t="shared" si="5"/>
        <v>0</v>
      </c>
      <c r="G14" s="18">
        <f t="shared" si="5"/>
        <v>2.3304977838743768</v>
      </c>
      <c r="H14" s="18">
        <f t="shared" si="5"/>
        <v>0</v>
      </c>
      <c r="I14" s="18">
        <f t="shared" si="5"/>
        <v>0.33370386420915094</v>
      </c>
      <c r="J14" s="18">
        <f t="shared" si="5"/>
        <v>0.16321693824235906</v>
      </c>
      <c r="K14" s="18">
        <f t="shared" si="5"/>
        <v>0.56089529960445661</v>
      </c>
      <c r="L14" s="18">
        <f t="shared" si="5"/>
        <v>0.72463097809730825</v>
      </c>
      <c r="M14" s="18">
        <f t="shared" si="5"/>
        <v>0</v>
      </c>
      <c r="N14" s="18">
        <f t="shared" si="5"/>
        <v>0.93522332236855854</v>
      </c>
      <c r="O14" s="18">
        <f t="shared" si="5"/>
        <v>0</v>
      </c>
      <c r="P14" s="18">
        <f t="shared" si="5"/>
        <v>0</v>
      </c>
      <c r="Q14" s="18">
        <f t="shared" si="5"/>
        <v>0</v>
      </c>
      <c r="R14" s="18">
        <f t="shared" si="5"/>
        <v>0</v>
      </c>
      <c r="S14" s="18">
        <f t="shared" si="5"/>
        <v>0</v>
      </c>
      <c r="T14" s="18">
        <f t="shared" si="5"/>
        <v>6.316812978307361</v>
      </c>
      <c r="U14" s="18">
        <f t="shared" si="5"/>
        <v>0.53468116310633917</v>
      </c>
      <c r="V14" s="18">
        <f t="shared" si="5"/>
        <v>1.1580258510574495</v>
      </c>
      <c r="W14" s="18">
        <f t="shared" si="5"/>
        <v>0.30777899770065897</v>
      </c>
      <c r="X14" s="18">
        <f t="shared" si="5"/>
        <v>0</v>
      </c>
      <c r="Y14" s="18">
        <f t="shared" si="5"/>
        <v>1.5810190648136382</v>
      </c>
      <c r="Z14" s="18">
        <f t="shared" si="5"/>
        <v>0</v>
      </c>
      <c r="AA14" s="18">
        <f t="shared" si="5"/>
        <v>2.529256820490013</v>
      </c>
      <c r="AB14" s="18">
        <f t="shared" si="5"/>
        <v>0.36270920311230792</v>
      </c>
      <c r="AC14" s="18">
        <f t="shared" si="5"/>
        <v>0</v>
      </c>
      <c r="AD14" s="18" t="s">
        <v>52</v>
      </c>
      <c r="AE14" s="18" t="s">
        <v>52</v>
      </c>
    </row>
    <row r="15" spans="1:32" x14ac:dyDescent="0.5">
      <c r="A15" s="19"/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</row>
    <row r="16" spans="1:32" x14ac:dyDescent="0.5">
      <c r="A16" s="44" t="s">
        <v>29</v>
      </c>
      <c r="B16" s="13" t="s">
        <v>30</v>
      </c>
      <c r="C16" s="10">
        <v>100</v>
      </c>
      <c r="G16" s="10">
        <v>1357</v>
      </c>
      <c r="L16" s="10">
        <v>1000</v>
      </c>
      <c r="N16" s="10">
        <v>900</v>
      </c>
      <c r="W16" s="10">
        <v>300</v>
      </c>
      <c r="AB16" s="10">
        <v>55</v>
      </c>
      <c r="AC16" s="10">
        <v>54.535969999999999</v>
      </c>
      <c r="AD16" s="10" t="s">
        <v>52</v>
      </c>
      <c r="AE16" s="10" t="s">
        <v>52</v>
      </c>
      <c r="AF16" s="10">
        <f>SUM(C16:AC16)</f>
        <v>3766.5359699999999</v>
      </c>
    </row>
    <row r="17" spans="1:32" x14ac:dyDescent="0.5">
      <c r="A17" s="44"/>
      <c r="B17" s="13" t="s">
        <v>32</v>
      </c>
      <c r="C17" s="10">
        <f t="shared" ref="C17:AC17" si="6">(C16/$AF16)*100</f>
        <v>2.6549593790285773</v>
      </c>
      <c r="D17" s="10">
        <f t="shared" si="6"/>
        <v>0</v>
      </c>
      <c r="E17" s="10">
        <f t="shared" si="6"/>
        <v>0</v>
      </c>
      <c r="F17" s="10">
        <f t="shared" si="6"/>
        <v>0</v>
      </c>
      <c r="G17" s="10">
        <f t="shared" si="6"/>
        <v>36.0277987734178</v>
      </c>
      <c r="H17" s="10">
        <f t="shared" si="6"/>
        <v>0</v>
      </c>
      <c r="I17" s="10">
        <f t="shared" si="6"/>
        <v>0</v>
      </c>
      <c r="J17" s="10">
        <f t="shared" si="6"/>
        <v>0</v>
      </c>
      <c r="K17" s="10">
        <f t="shared" si="6"/>
        <v>0</v>
      </c>
      <c r="L17" s="10">
        <f t="shared" si="6"/>
        <v>26.549593790285776</v>
      </c>
      <c r="M17" s="10">
        <f t="shared" si="6"/>
        <v>0</v>
      </c>
      <c r="N17" s="10">
        <f t="shared" si="6"/>
        <v>23.894634411257197</v>
      </c>
      <c r="O17" s="10">
        <f t="shared" si="6"/>
        <v>0</v>
      </c>
      <c r="P17" s="10">
        <f t="shared" si="6"/>
        <v>0</v>
      </c>
      <c r="Q17" s="10">
        <f t="shared" si="6"/>
        <v>0</v>
      </c>
      <c r="R17" s="10">
        <f t="shared" si="6"/>
        <v>0</v>
      </c>
      <c r="S17" s="10">
        <f t="shared" si="6"/>
        <v>0</v>
      </c>
      <c r="T17" s="10">
        <f t="shared" si="6"/>
        <v>0</v>
      </c>
      <c r="U17" s="10">
        <f t="shared" si="6"/>
        <v>0</v>
      </c>
      <c r="V17" s="10">
        <f t="shared" si="6"/>
        <v>0</v>
      </c>
      <c r="W17" s="10">
        <f t="shared" si="6"/>
        <v>7.9648781370857318</v>
      </c>
      <c r="X17" s="10">
        <f t="shared" si="6"/>
        <v>0</v>
      </c>
      <c r="Y17" s="10">
        <f t="shared" si="6"/>
        <v>0</v>
      </c>
      <c r="Z17" s="10">
        <f t="shared" si="6"/>
        <v>0</v>
      </c>
      <c r="AA17" s="10">
        <f t="shared" si="6"/>
        <v>0</v>
      </c>
      <c r="AB17" s="10">
        <f t="shared" si="6"/>
        <v>1.4602276584657177</v>
      </c>
      <c r="AC17" s="10">
        <f t="shared" si="6"/>
        <v>1.4479078504592113</v>
      </c>
      <c r="AD17" s="10" t="s">
        <v>52</v>
      </c>
      <c r="AE17" s="10" t="s">
        <v>52</v>
      </c>
    </row>
    <row r="18" spans="1:32" x14ac:dyDescent="0.5">
      <c r="A18" s="44"/>
      <c r="B18" s="13" t="s">
        <v>31</v>
      </c>
      <c r="C18" s="10">
        <v>445330.3</v>
      </c>
      <c r="D18" s="10">
        <v>51599.199999999997</v>
      </c>
      <c r="E18" s="10">
        <v>195931.5</v>
      </c>
      <c r="F18" s="10">
        <v>299550.90000000002</v>
      </c>
      <c r="G18" s="10">
        <v>3310771</v>
      </c>
      <c r="H18" s="10">
        <v>24612.1</v>
      </c>
      <c r="I18" s="10">
        <v>342963.5</v>
      </c>
      <c r="J18" s="10">
        <v>185697</v>
      </c>
      <c r="K18" s="10">
        <v>1201898.1000000001</v>
      </c>
      <c r="L18" s="10">
        <v>2350614.1</v>
      </c>
      <c r="M18" s="10">
        <v>51575</v>
      </c>
      <c r="N18" s="10">
        <v>1732388.8</v>
      </c>
      <c r="O18" s="10">
        <v>22754.6</v>
      </c>
      <c r="P18" s="10">
        <v>26440.3</v>
      </c>
      <c r="Q18" s="10">
        <v>44165.4</v>
      </c>
      <c r="R18" s="10">
        <v>60122.9</v>
      </c>
      <c r="S18" s="10">
        <v>133576.5</v>
      </c>
      <c r="T18" s="10">
        <v>13408.4</v>
      </c>
      <c r="U18" s="10">
        <v>769981.8</v>
      </c>
      <c r="V18" s="10">
        <v>372564.6</v>
      </c>
      <c r="W18" s="10">
        <v>520622</v>
      </c>
      <c r="X18" s="10">
        <v>199967.3</v>
      </c>
      <c r="Y18" s="10">
        <v>196731</v>
      </c>
      <c r="Z18" s="10">
        <v>45067.1</v>
      </c>
      <c r="AA18" s="10">
        <v>89718.2</v>
      </c>
      <c r="AB18" s="10">
        <v>228419</v>
      </c>
      <c r="AC18" s="10">
        <v>492729</v>
      </c>
      <c r="AD18" s="10" t="s">
        <v>52</v>
      </c>
      <c r="AE18" s="10" t="s">
        <v>52</v>
      </c>
      <c r="AF18" s="10">
        <v>13408625.1</v>
      </c>
    </row>
    <row r="19" spans="1:32" x14ac:dyDescent="0.5">
      <c r="A19" s="44"/>
      <c r="B19" s="13" t="s">
        <v>33</v>
      </c>
      <c r="C19" s="10">
        <f t="shared" ref="C19:AC19" si="7">(C18/$AF18)*100</f>
        <v>3.321222695681155</v>
      </c>
      <c r="D19" s="10">
        <f t="shared" si="7"/>
        <v>0.38482096124829379</v>
      </c>
      <c r="E19" s="10">
        <f t="shared" si="7"/>
        <v>1.4612348286178871</v>
      </c>
      <c r="F19" s="10">
        <f t="shared" si="7"/>
        <v>2.2340165212017151</v>
      </c>
      <c r="G19" s="10">
        <f t="shared" si="7"/>
        <v>24.691353328985237</v>
      </c>
      <c r="H19" s="10">
        <f t="shared" si="7"/>
        <v>0.18355424076999513</v>
      </c>
      <c r="I19" s="10">
        <f t="shared" si="7"/>
        <v>2.5577827513426414</v>
      </c>
      <c r="J19" s="10">
        <f t="shared" si="7"/>
        <v>1.3849070923759366</v>
      </c>
      <c r="K19" s="10">
        <f t="shared" si="7"/>
        <v>8.9636192453467896</v>
      </c>
      <c r="L19" s="10">
        <f t="shared" si="7"/>
        <v>17.530612441390431</v>
      </c>
      <c r="M19" s="10">
        <f t="shared" si="7"/>
        <v>0.38464048040242399</v>
      </c>
      <c r="N19" s="10">
        <f t="shared" si="7"/>
        <v>12.919958512375739</v>
      </c>
      <c r="O19" s="10">
        <f t="shared" si="7"/>
        <v>0.16970121716655348</v>
      </c>
      <c r="P19" s="10">
        <f t="shared" si="7"/>
        <v>0.19718874830798272</v>
      </c>
      <c r="Q19" s="10">
        <f t="shared" si="7"/>
        <v>0.32938052686699398</v>
      </c>
      <c r="R19" s="10">
        <f t="shared" si="7"/>
        <v>0.44838974579131158</v>
      </c>
      <c r="S19" s="10">
        <f t="shared" si="7"/>
        <v>0.99619833505524746</v>
      </c>
      <c r="T19" s="10">
        <f t="shared" si="7"/>
        <v>9.9998321229817957E-2</v>
      </c>
      <c r="U19" s="10">
        <f t="shared" si="7"/>
        <v>5.742436635058132</v>
      </c>
      <c r="V19" s="10">
        <f t="shared" si="7"/>
        <v>2.7785443863293633</v>
      </c>
      <c r="W19" s="10">
        <f t="shared" si="7"/>
        <v>3.8827396255563889</v>
      </c>
      <c r="X19" s="10">
        <f t="shared" si="7"/>
        <v>1.4913333657154753</v>
      </c>
      <c r="Y19" s="10">
        <f t="shared" si="7"/>
        <v>1.4671974086291668</v>
      </c>
      <c r="Z19" s="10">
        <f t="shared" si="7"/>
        <v>0.33610530284719498</v>
      </c>
      <c r="AA19" s="10">
        <f t="shared" si="7"/>
        <v>0.66910812503811445</v>
      </c>
      <c r="AB19" s="10">
        <f t="shared" si="7"/>
        <v>1.7035229063119977</v>
      </c>
      <c r="AC19" s="10">
        <f t="shared" si="7"/>
        <v>3.674716805975879</v>
      </c>
      <c r="AD19" s="10" t="s">
        <v>52</v>
      </c>
      <c r="AE19" s="10" t="s">
        <v>52</v>
      </c>
    </row>
    <row r="20" spans="1:32" s="18" customFormat="1" x14ac:dyDescent="0.5">
      <c r="A20" s="44"/>
      <c r="B20" s="17" t="s">
        <v>27</v>
      </c>
      <c r="C20" s="18">
        <f t="shared" ref="C20:AC20" si="8">C17/C19</f>
        <v>0.79939215834006794</v>
      </c>
      <c r="D20" s="18">
        <f t="shared" si="8"/>
        <v>0</v>
      </c>
      <c r="E20" s="18">
        <f t="shared" si="8"/>
        <v>0</v>
      </c>
      <c r="F20" s="18">
        <f t="shared" si="8"/>
        <v>0</v>
      </c>
      <c r="G20" s="18">
        <f t="shared" si="8"/>
        <v>1.4591261278143342</v>
      </c>
      <c r="H20" s="18">
        <f t="shared" si="8"/>
        <v>0</v>
      </c>
      <c r="I20" s="18">
        <f t="shared" si="8"/>
        <v>0</v>
      </c>
      <c r="J20" s="18">
        <f t="shared" si="8"/>
        <v>0</v>
      </c>
      <c r="K20" s="18">
        <f t="shared" si="8"/>
        <v>0</v>
      </c>
      <c r="L20" s="18">
        <f t="shared" si="8"/>
        <v>1.5144704087805394</v>
      </c>
      <c r="M20" s="18">
        <f t="shared" si="8"/>
        <v>0</v>
      </c>
      <c r="N20" s="18">
        <f t="shared" si="8"/>
        <v>1.8494358467458747</v>
      </c>
      <c r="O20" s="18">
        <f t="shared" si="8"/>
        <v>0</v>
      </c>
      <c r="P20" s="18">
        <f t="shared" si="8"/>
        <v>0</v>
      </c>
      <c r="Q20" s="18">
        <f t="shared" si="8"/>
        <v>0</v>
      </c>
      <c r="R20" s="18">
        <f t="shared" si="8"/>
        <v>0</v>
      </c>
      <c r="S20" s="18">
        <f t="shared" si="8"/>
        <v>0</v>
      </c>
      <c r="T20" s="18">
        <f t="shared" si="8"/>
        <v>0</v>
      </c>
      <c r="U20" s="18">
        <f t="shared" si="8"/>
        <v>0</v>
      </c>
      <c r="V20" s="18">
        <f t="shared" si="8"/>
        <v>0</v>
      </c>
      <c r="W20" s="18">
        <f t="shared" si="8"/>
        <v>2.0513552041091039</v>
      </c>
      <c r="X20" s="18">
        <f t="shared" si="8"/>
        <v>0</v>
      </c>
      <c r="Y20" s="18">
        <f t="shared" si="8"/>
        <v>0</v>
      </c>
      <c r="Z20" s="18">
        <f t="shared" si="8"/>
        <v>0</v>
      </c>
      <c r="AA20" s="18">
        <f t="shared" si="8"/>
        <v>0</v>
      </c>
      <c r="AB20" s="18">
        <f t="shared" si="8"/>
        <v>0.85718111159831933</v>
      </c>
      <c r="AC20" s="18">
        <f t="shared" si="8"/>
        <v>0.39401889367490905</v>
      </c>
      <c r="AD20" s="18" t="s">
        <v>52</v>
      </c>
      <c r="AE20" s="18" t="s">
        <v>52</v>
      </c>
    </row>
    <row r="22" spans="1:32" x14ac:dyDescent="0.5">
      <c r="A22" s="44" t="s">
        <v>34</v>
      </c>
      <c r="B22" s="13" t="s">
        <v>30</v>
      </c>
      <c r="C22" s="10">
        <v>50</v>
      </c>
      <c r="G22" s="10">
        <v>2000</v>
      </c>
      <c r="J22" s="10">
        <v>50</v>
      </c>
      <c r="K22" s="10">
        <v>5</v>
      </c>
      <c r="L22" s="10">
        <v>150</v>
      </c>
      <c r="M22" s="10">
        <v>150</v>
      </c>
      <c r="N22" s="10">
        <v>650</v>
      </c>
      <c r="V22" s="10">
        <v>60</v>
      </c>
      <c r="W22" s="10">
        <v>30</v>
      </c>
      <c r="AA22" s="10">
        <v>150</v>
      </c>
      <c r="AB22" s="10">
        <v>20</v>
      </c>
      <c r="AC22" s="10">
        <v>60</v>
      </c>
      <c r="AD22" s="10" t="s">
        <v>52</v>
      </c>
      <c r="AE22" s="10" t="s">
        <v>52</v>
      </c>
      <c r="AF22" s="10">
        <f>SUM(C22:AC22)</f>
        <v>3375</v>
      </c>
    </row>
    <row r="23" spans="1:32" x14ac:dyDescent="0.5">
      <c r="A23" s="44"/>
      <c r="B23" s="13" t="s">
        <v>32</v>
      </c>
      <c r="C23" s="10">
        <f t="shared" ref="C23:AC23" si="9">(C22/$AF22)*100</f>
        <v>1.4814814814814816</v>
      </c>
      <c r="D23" s="10">
        <f t="shared" si="9"/>
        <v>0</v>
      </c>
      <c r="E23" s="10">
        <f t="shared" si="9"/>
        <v>0</v>
      </c>
      <c r="F23" s="10">
        <f t="shared" si="9"/>
        <v>0</v>
      </c>
      <c r="G23" s="10">
        <f t="shared" si="9"/>
        <v>59.259259259259252</v>
      </c>
      <c r="H23" s="10">
        <f t="shared" si="9"/>
        <v>0</v>
      </c>
      <c r="I23" s="10">
        <f t="shared" si="9"/>
        <v>0</v>
      </c>
      <c r="J23" s="10">
        <f t="shared" si="9"/>
        <v>1.4814814814814816</v>
      </c>
      <c r="K23" s="10">
        <f t="shared" si="9"/>
        <v>0.14814814814814814</v>
      </c>
      <c r="L23" s="10">
        <f t="shared" si="9"/>
        <v>4.4444444444444446</v>
      </c>
      <c r="M23" s="10">
        <f t="shared" si="9"/>
        <v>4.4444444444444446</v>
      </c>
      <c r="N23" s="10">
        <f t="shared" si="9"/>
        <v>19.25925925925926</v>
      </c>
      <c r="O23" s="10">
        <f t="shared" si="9"/>
        <v>0</v>
      </c>
      <c r="P23" s="10">
        <f t="shared" si="9"/>
        <v>0</v>
      </c>
      <c r="Q23" s="10">
        <f t="shared" si="9"/>
        <v>0</v>
      </c>
      <c r="R23" s="10">
        <f t="shared" si="9"/>
        <v>0</v>
      </c>
      <c r="S23" s="10">
        <f t="shared" si="9"/>
        <v>0</v>
      </c>
      <c r="T23" s="10">
        <f t="shared" si="9"/>
        <v>0</v>
      </c>
      <c r="U23" s="10">
        <f t="shared" si="9"/>
        <v>0</v>
      </c>
      <c r="V23" s="10">
        <f t="shared" si="9"/>
        <v>1.7777777777777777</v>
      </c>
      <c r="W23" s="10">
        <f t="shared" si="9"/>
        <v>0.88888888888888884</v>
      </c>
      <c r="X23" s="10">
        <f t="shared" si="9"/>
        <v>0</v>
      </c>
      <c r="Y23" s="10">
        <f t="shared" si="9"/>
        <v>0</v>
      </c>
      <c r="Z23" s="10">
        <f t="shared" si="9"/>
        <v>0</v>
      </c>
      <c r="AA23" s="10">
        <f t="shared" si="9"/>
        <v>4.4444444444444446</v>
      </c>
      <c r="AB23" s="10">
        <f t="shared" si="9"/>
        <v>0.59259259259259256</v>
      </c>
      <c r="AC23" s="10">
        <f t="shared" si="9"/>
        <v>1.7777777777777777</v>
      </c>
      <c r="AD23" s="10" t="s">
        <v>52</v>
      </c>
      <c r="AE23" s="10" t="s">
        <v>52</v>
      </c>
    </row>
    <row r="24" spans="1:32" x14ac:dyDescent="0.5">
      <c r="A24" s="44"/>
      <c r="B24" s="13" t="s">
        <v>31</v>
      </c>
      <c r="C24" s="10">
        <v>450305</v>
      </c>
      <c r="D24" s="10">
        <v>53825.5</v>
      </c>
      <c r="E24" s="10">
        <v>193012.9</v>
      </c>
      <c r="F24" s="10">
        <v>315938</v>
      </c>
      <c r="G24" s="10">
        <v>3291719.8</v>
      </c>
      <c r="H24" s="10">
        <v>25612.400000000001</v>
      </c>
      <c r="I24" s="10">
        <v>427253.9</v>
      </c>
      <c r="J24" s="10">
        <v>183213</v>
      </c>
      <c r="K24" s="10">
        <v>1141946.6000000001</v>
      </c>
      <c r="L24" s="10">
        <v>2325453.2000000002</v>
      </c>
      <c r="M24" s="10">
        <v>53261.599999999999</v>
      </c>
      <c r="N24" s="10">
        <v>1719756.5</v>
      </c>
      <c r="O24" s="10">
        <v>24529.7</v>
      </c>
      <c r="P24" s="10">
        <v>27294.9</v>
      </c>
      <c r="Q24" s="10">
        <v>47003.3</v>
      </c>
      <c r="R24" s="10">
        <v>63961.3</v>
      </c>
      <c r="S24" s="10">
        <v>137010.5</v>
      </c>
      <c r="T24" s="10">
        <v>14681.5</v>
      </c>
      <c r="U24" s="10">
        <v>786660.3</v>
      </c>
      <c r="V24" s="10">
        <v>365762</v>
      </c>
      <c r="W24" s="10">
        <v>545354.69999999995</v>
      </c>
      <c r="X24" s="10">
        <v>193764.4</v>
      </c>
      <c r="Y24" s="10">
        <v>200011.6</v>
      </c>
      <c r="Z24" s="10">
        <v>46852.7</v>
      </c>
      <c r="AA24" s="10">
        <v>92379.9</v>
      </c>
      <c r="AB24" s="10">
        <v>228690</v>
      </c>
      <c r="AC24" s="10">
        <v>511517.3</v>
      </c>
      <c r="AD24" s="10" t="s">
        <v>52</v>
      </c>
      <c r="AE24" s="10" t="s">
        <v>52</v>
      </c>
      <c r="AF24" s="10">
        <v>13464972.300000001</v>
      </c>
    </row>
    <row r="25" spans="1:32" x14ac:dyDescent="0.5">
      <c r="A25" s="44"/>
      <c r="B25" s="13" t="s">
        <v>33</v>
      </c>
      <c r="C25" s="10">
        <f t="shared" ref="C25:AC25" si="10">(C24/$AF24)*100</f>
        <v>3.3442697836073525</v>
      </c>
      <c r="D25" s="10">
        <f t="shared" si="10"/>
        <v>0.39974460251953137</v>
      </c>
      <c r="E25" s="10">
        <f t="shared" si="10"/>
        <v>1.4334444638998625</v>
      </c>
      <c r="F25" s="10">
        <f t="shared" si="10"/>
        <v>2.3463694760070171</v>
      </c>
      <c r="G25" s="10">
        <f t="shared" si="10"/>
        <v>24.446539708069061</v>
      </c>
      <c r="H25" s="10">
        <f t="shared" si="10"/>
        <v>0.19021502183112549</v>
      </c>
      <c r="I25" s="10">
        <f t="shared" si="10"/>
        <v>3.1730767095599597</v>
      </c>
      <c r="J25" s="10">
        <f t="shared" si="10"/>
        <v>1.3606637720301882</v>
      </c>
      <c r="K25" s="10">
        <f t="shared" si="10"/>
        <v>8.4808685421506596</v>
      </c>
      <c r="L25" s="10">
        <f t="shared" si="10"/>
        <v>17.270389780155732</v>
      </c>
      <c r="M25" s="10">
        <f t="shared" si="10"/>
        <v>0.39555669936283488</v>
      </c>
      <c r="N25" s="10">
        <f t="shared" si="10"/>
        <v>12.772076033160499</v>
      </c>
      <c r="O25" s="10">
        <f t="shared" si="10"/>
        <v>0.18217415865014441</v>
      </c>
      <c r="P25" s="10">
        <f t="shared" si="10"/>
        <v>0.20271040587287359</v>
      </c>
      <c r="Q25" s="10">
        <f t="shared" si="10"/>
        <v>0.34907832673372824</v>
      </c>
      <c r="R25" s="10">
        <f t="shared" si="10"/>
        <v>0.47501991519135911</v>
      </c>
      <c r="S25" s="10">
        <f t="shared" si="10"/>
        <v>1.0175327282329425</v>
      </c>
      <c r="T25" s="10">
        <f t="shared" si="10"/>
        <v>0.10903475828167875</v>
      </c>
      <c r="U25" s="10">
        <f t="shared" si="10"/>
        <v>5.8422719517959942</v>
      </c>
      <c r="V25" s="10">
        <f t="shared" si="10"/>
        <v>2.7163962305366196</v>
      </c>
      <c r="W25" s="10">
        <f t="shared" si="10"/>
        <v>4.0501732038468425</v>
      </c>
      <c r="X25" s="10">
        <f t="shared" si="10"/>
        <v>1.43902561166056</v>
      </c>
      <c r="Y25" s="10">
        <f t="shared" si="10"/>
        <v>1.4854215481750377</v>
      </c>
      <c r="Z25" s="10">
        <f t="shared" si="10"/>
        <v>0.34795986917849059</v>
      </c>
      <c r="AA25" s="10">
        <f t="shared" si="10"/>
        <v>0.68607567800195168</v>
      </c>
      <c r="AB25" s="10">
        <f t="shared" si="10"/>
        <v>1.6984067616685701</v>
      </c>
      <c r="AC25" s="10">
        <f t="shared" si="10"/>
        <v>3.7988737637432788</v>
      </c>
      <c r="AD25" s="10" t="s">
        <v>52</v>
      </c>
      <c r="AE25" s="10" t="s">
        <v>52</v>
      </c>
    </row>
    <row r="26" spans="1:32" s="18" customFormat="1" x14ac:dyDescent="0.5">
      <c r="A26" s="44"/>
      <c r="B26" s="17" t="s">
        <v>27</v>
      </c>
      <c r="C26" s="18">
        <f t="shared" ref="C26:AC26" si="11">C23/C25</f>
        <v>0.44299101966691717</v>
      </c>
      <c r="D26" s="18">
        <f t="shared" si="11"/>
        <v>0</v>
      </c>
      <c r="E26" s="18">
        <f t="shared" si="11"/>
        <v>0</v>
      </c>
      <c r="F26" s="18">
        <f t="shared" si="11"/>
        <v>0</v>
      </c>
      <c r="G26" s="18">
        <f t="shared" si="11"/>
        <v>2.4240346473124608</v>
      </c>
      <c r="H26" s="18">
        <f t="shared" si="11"/>
        <v>0</v>
      </c>
      <c r="I26" s="18">
        <f t="shared" si="11"/>
        <v>0</v>
      </c>
      <c r="J26" s="18">
        <f t="shared" si="11"/>
        <v>1.0887932139701393</v>
      </c>
      <c r="K26" s="18">
        <f t="shared" si="11"/>
        <v>1.7468511321905165E-2</v>
      </c>
      <c r="L26" s="18">
        <f t="shared" si="11"/>
        <v>0.25734476760630287</v>
      </c>
      <c r="M26" s="18">
        <f t="shared" si="11"/>
        <v>11.235922565851071</v>
      </c>
      <c r="N26" s="18">
        <f t="shared" si="11"/>
        <v>1.5079192458027892</v>
      </c>
      <c r="O26" s="18">
        <f t="shared" si="11"/>
        <v>0</v>
      </c>
      <c r="P26" s="18">
        <f t="shared" si="11"/>
        <v>0</v>
      </c>
      <c r="Q26" s="18">
        <f t="shared" si="11"/>
        <v>0</v>
      </c>
      <c r="R26" s="18">
        <f t="shared" si="11"/>
        <v>0</v>
      </c>
      <c r="S26" s="18">
        <f t="shared" si="11"/>
        <v>0</v>
      </c>
      <c r="T26" s="18">
        <f t="shared" si="11"/>
        <v>0</v>
      </c>
      <c r="U26" s="18">
        <f t="shared" si="11"/>
        <v>0</v>
      </c>
      <c r="V26" s="18">
        <f t="shared" si="11"/>
        <v>0.65446187776021936</v>
      </c>
      <c r="W26" s="18">
        <f t="shared" si="11"/>
        <v>0.21946935208712182</v>
      </c>
      <c r="X26" s="18">
        <f t="shared" si="11"/>
        <v>0</v>
      </c>
      <c r="Y26" s="18">
        <f t="shared" si="11"/>
        <v>0</v>
      </c>
      <c r="Z26" s="18">
        <f t="shared" si="11"/>
        <v>0</v>
      </c>
      <c r="AA26" s="18">
        <f t="shared" si="11"/>
        <v>6.4780673429321034</v>
      </c>
      <c r="AB26" s="18">
        <f t="shared" si="11"/>
        <v>0.34891087692703854</v>
      </c>
      <c r="AC26" s="18">
        <f t="shared" si="11"/>
        <v>0.46797495477344236</v>
      </c>
      <c r="AD26" s="18" t="s">
        <v>52</v>
      </c>
      <c r="AE26" s="18" t="s">
        <v>52</v>
      </c>
    </row>
    <row r="28" spans="1:32" x14ac:dyDescent="0.5">
      <c r="A28" s="44" t="s">
        <v>35</v>
      </c>
      <c r="B28" s="13" t="s">
        <v>30</v>
      </c>
      <c r="C28" s="10">
        <v>37</v>
      </c>
      <c r="E28" s="10">
        <v>30</v>
      </c>
      <c r="F28" s="10">
        <v>87</v>
      </c>
      <c r="G28" s="10">
        <v>734</v>
      </c>
      <c r="H28" s="10">
        <v>46</v>
      </c>
      <c r="J28" s="10">
        <v>756</v>
      </c>
      <c r="K28" s="10">
        <v>74</v>
      </c>
      <c r="L28" s="10">
        <v>2162</v>
      </c>
      <c r="N28" s="10">
        <v>1078</v>
      </c>
      <c r="U28" s="10">
        <v>22</v>
      </c>
      <c r="V28" s="10">
        <v>140</v>
      </c>
      <c r="W28" s="10">
        <v>24</v>
      </c>
      <c r="X28" s="10">
        <v>45</v>
      </c>
      <c r="AA28" s="10">
        <v>36</v>
      </c>
      <c r="AB28" s="10">
        <v>150</v>
      </c>
      <c r="AD28" s="10" t="s">
        <v>52</v>
      </c>
      <c r="AE28" s="10" t="s">
        <v>52</v>
      </c>
      <c r="AF28" s="10">
        <f>SUM(C28:AC28)</f>
        <v>5421</v>
      </c>
    </row>
    <row r="29" spans="1:32" x14ac:dyDescent="0.5">
      <c r="A29" s="44"/>
      <c r="B29" s="13" t="s">
        <v>32</v>
      </c>
      <c r="C29" s="10">
        <f t="shared" ref="C29:AC29" si="12">(C28/$AF28)*100</f>
        <v>0.68253089835823655</v>
      </c>
      <c r="D29" s="10">
        <f t="shared" si="12"/>
        <v>0</v>
      </c>
      <c r="E29" s="10">
        <f t="shared" si="12"/>
        <v>0.55340343110127277</v>
      </c>
      <c r="F29" s="10">
        <f t="shared" si="12"/>
        <v>1.6048699501936912</v>
      </c>
      <c r="G29" s="10">
        <f t="shared" si="12"/>
        <v>13.539937280944475</v>
      </c>
      <c r="H29" s="10">
        <f t="shared" si="12"/>
        <v>0.84855192768861831</v>
      </c>
      <c r="I29" s="10">
        <f t="shared" si="12"/>
        <v>0</v>
      </c>
      <c r="J29" s="10">
        <f t="shared" si="12"/>
        <v>13.945766463752074</v>
      </c>
      <c r="K29" s="10">
        <f t="shared" si="12"/>
        <v>1.3650617967164731</v>
      </c>
      <c r="L29" s="10">
        <f t="shared" si="12"/>
        <v>39.881940601365059</v>
      </c>
      <c r="M29" s="10">
        <f t="shared" si="12"/>
        <v>0</v>
      </c>
      <c r="N29" s="10">
        <f t="shared" si="12"/>
        <v>19.885629957572405</v>
      </c>
      <c r="O29" s="10">
        <f t="shared" si="12"/>
        <v>0</v>
      </c>
      <c r="P29" s="10">
        <f t="shared" si="12"/>
        <v>0</v>
      </c>
      <c r="Q29" s="10">
        <f t="shared" si="12"/>
        <v>0</v>
      </c>
      <c r="R29" s="10">
        <f t="shared" si="12"/>
        <v>0</v>
      </c>
      <c r="S29" s="10">
        <f t="shared" si="12"/>
        <v>0</v>
      </c>
      <c r="T29" s="10">
        <f t="shared" si="12"/>
        <v>0</v>
      </c>
      <c r="U29" s="10">
        <f t="shared" si="12"/>
        <v>0.40582918280760005</v>
      </c>
      <c r="V29" s="10">
        <f t="shared" si="12"/>
        <v>2.5825493451392734</v>
      </c>
      <c r="W29" s="10">
        <f t="shared" si="12"/>
        <v>0.44272274488101826</v>
      </c>
      <c r="X29" s="10">
        <f t="shared" si="12"/>
        <v>0.83010514665190926</v>
      </c>
      <c r="Y29" s="10">
        <f t="shared" si="12"/>
        <v>0</v>
      </c>
      <c r="Z29" s="10">
        <f t="shared" si="12"/>
        <v>0</v>
      </c>
      <c r="AA29" s="10">
        <f t="shared" si="12"/>
        <v>0.66408411732152739</v>
      </c>
      <c r="AB29" s="10">
        <f t="shared" si="12"/>
        <v>2.7670171555063643</v>
      </c>
      <c r="AC29" s="10">
        <f t="shared" si="12"/>
        <v>0</v>
      </c>
      <c r="AD29" s="10" t="s">
        <v>52</v>
      </c>
      <c r="AE29" s="10" t="s">
        <v>52</v>
      </c>
    </row>
    <row r="30" spans="1:32" x14ac:dyDescent="0.5">
      <c r="A30" s="44"/>
      <c r="B30" s="13" t="s">
        <v>31</v>
      </c>
      <c r="C30" s="10">
        <v>469485.1</v>
      </c>
      <c r="D30" s="10">
        <v>55999.4</v>
      </c>
      <c r="E30" s="10">
        <v>198508.3</v>
      </c>
      <c r="F30" s="10">
        <v>320804</v>
      </c>
      <c r="G30" s="10">
        <v>3336807.6</v>
      </c>
      <c r="H30" s="10">
        <v>25627.8</v>
      </c>
      <c r="I30" s="10">
        <v>464081.1</v>
      </c>
      <c r="J30" s="10">
        <v>193736.1</v>
      </c>
      <c r="K30" s="10">
        <v>1212511</v>
      </c>
      <c r="L30" s="10">
        <v>2385236.7999999998</v>
      </c>
      <c r="M30" s="10">
        <v>57143.199999999997</v>
      </c>
      <c r="N30" s="10">
        <v>1802669</v>
      </c>
      <c r="O30" s="10">
        <v>26297</v>
      </c>
      <c r="P30" s="10">
        <v>27788.1</v>
      </c>
      <c r="Q30" s="10">
        <v>48196</v>
      </c>
      <c r="R30" s="10">
        <v>63260.9</v>
      </c>
      <c r="S30" s="10">
        <v>142861.4</v>
      </c>
      <c r="T30" s="10">
        <v>15308.3</v>
      </c>
      <c r="U30" s="10">
        <v>826050.2</v>
      </c>
      <c r="V30" s="10">
        <v>385066.5</v>
      </c>
      <c r="W30" s="10">
        <v>574015.6</v>
      </c>
      <c r="X30" s="10">
        <v>207300.5</v>
      </c>
      <c r="Y30" s="10">
        <v>207942.7</v>
      </c>
      <c r="Z30" s="10">
        <v>48117.3</v>
      </c>
      <c r="AA30" s="10">
        <v>92783.9</v>
      </c>
      <c r="AB30" s="10">
        <v>230435</v>
      </c>
      <c r="AC30" s="10">
        <v>518981.8</v>
      </c>
      <c r="AD30" s="10" t="s">
        <v>52</v>
      </c>
      <c r="AE30" s="10" t="s">
        <v>52</v>
      </c>
      <c r="AF30" s="10">
        <v>13932618.1</v>
      </c>
    </row>
    <row r="31" spans="1:32" x14ac:dyDescent="0.5">
      <c r="A31" s="44"/>
      <c r="B31" s="13" t="s">
        <v>33</v>
      </c>
      <c r="C31" s="10">
        <f t="shared" ref="C31:AC31" si="13">(C30/$AF30)*100</f>
        <v>3.3696832614682806</v>
      </c>
      <c r="D31" s="10">
        <f t="shared" si="13"/>
        <v>0.40193020147448094</v>
      </c>
      <c r="E31" s="10">
        <f t="shared" si="13"/>
        <v>1.424773854958387</v>
      </c>
      <c r="F31" s="10">
        <f t="shared" si="13"/>
        <v>2.3025392478101443</v>
      </c>
      <c r="G31" s="10">
        <f t="shared" si="13"/>
        <v>23.949609298484972</v>
      </c>
      <c r="H31" s="10">
        <f t="shared" si="13"/>
        <v>0.18394102110643512</v>
      </c>
      <c r="I31" s="10">
        <f t="shared" si="13"/>
        <v>3.3308965814544211</v>
      </c>
      <c r="J31" s="10">
        <f t="shared" si="13"/>
        <v>1.3905218574820479</v>
      </c>
      <c r="K31" s="10">
        <f t="shared" si="13"/>
        <v>8.7026787879874501</v>
      </c>
      <c r="L31" s="10">
        <f t="shared" si="13"/>
        <v>17.119803204826233</v>
      </c>
      <c r="M31" s="10">
        <f t="shared" si="13"/>
        <v>0.41013971379865782</v>
      </c>
      <c r="N31" s="10">
        <f t="shared" si="13"/>
        <v>12.938479954460247</v>
      </c>
      <c r="O31" s="10">
        <f t="shared" si="13"/>
        <v>0.188744138476027</v>
      </c>
      <c r="P31" s="10">
        <f t="shared" si="13"/>
        <v>0.19944636248947356</v>
      </c>
      <c r="Q31" s="10">
        <f t="shared" si="13"/>
        <v>0.34592206327682234</v>
      </c>
      <c r="R31" s="10">
        <f t="shared" si="13"/>
        <v>0.45404890556786309</v>
      </c>
      <c r="S31" s="10">
        <f t="shared" si="13"/>
        <v>1.0253736876631967</v>
      </c>
      <c r="T31" s="10">
        <f t="shared" si="13"/>
        <v>0.10987382192008838</v>
      </c>
      <c r="U31" s="10">
        <f t="shared" si="13"/>
        <v>5.9288942973323868</v>
      </c>
      <c r="V31" s="10">
        <f t="shared" si="13"/>
        <v>2.7637770391481555</v>
      </c>
      <c r="W31" s="10">
        <f t="shared" si="13"/>
        <v>4.1199406736053437</v>
      </c>
      <c r="X31" s="10">
        <f t="shared" si="13"/>
        <v>1.4878790081815276</v>
      </c>
      <c r="Y31" s="10">
        <f t="shared" si="13"/>
        <v>1.4924883356990888</v>
      </c>
      <c r="Z31" s="10">
        <f t="shared" si="13"/>
        <v>0.34535720174516232</v>
      </c>
      <c r="AA31" s="10">
        <f t="shared" si="13"/>
        <v>0.66594734266060163</v>
      </c>
      <c r="AB31" s="10">
        <f t="shared" si="13"/>
        <v>1.6539246130632117</v>
      </c>
      <c r="AC31" s="10">
        <f t="shared" si="13"/>
        <v>3.7249409714316366</v>
      </c>
      <c r="AD31" s="10" t="s">
        <v>52</v>
      </c>
      <c r="AE31" s="10" t="s">
        <v>52</v>
      </c>
    </row>
    <row r="32" spans="1:32" s="18" customFormat="1" x14ac:dyDescent="0.5">
      <c r="A32" s="44"/>
      <c r="B32" s="17" t="s">
        <v>27</v>
      </c>
      <c r="C32" s="18">
        <f t="shared" ref="C32:AC32" si="14">C29/C31</f>
        <v>0.20255046109610778</v>
      </c>
      <c r="D32" s="18">
        <f t="shared" si="14"/>
        <v>0</v>
      </c>
      <c r="E32" s="18">
        <f t="shared" si="14"/>
        <v>0.38841492576198056</v>
      </c>
      <c r="F32" s="18">
        <f t="shared" si="14"/>
        <v>0.69700004102862556</v>
      </c>
      <c r="G32" s="18">
        <f t="shared" si="14"/>
        <v>0.56535107158516351</v>
      </c>
      <c r="H32" s="18">
        <f t="shared" si="14"/>
        <v>4.6131739542622991</v>
      </c>
      <c r="I32" s="18">
        <f t="shared" si="14"/>
        <v>0</v>
      </c>
      <c r="J32" s="18">
        <f t="shared" si="14"/>
        <v>10.029160195298921</v>
      </c>
      <c r="K32" s="18">
        <f t="shared" si="14"/>
        <v>0.15685535798479727</v>
      </c>
      <c r="L32" s="18">
        <f t="shared" si="14"/>
        <v>2.3295793838402279</v>
      </c>
      <c r="M32" s="18">
        <f t="shared" si="14"/>
        <v>0</v>
      </c>
      <c r="N32" s="18">
        <f t="shared" si="14"/>
        <v>1.5369371075709157</v>
      </c>
      <c r="O32" s="18">
        <f t="shared" si="14"/>
        <v>0</v>
      </c>
      <c r="P32" s="18">
        <f t="shared" si="14"/>
        <v>0</v>
      </c>
      <c r="Q32" s="18">
        <f t="shared" si="14"/>
        <v>0</v>
      </c>
      <c r="R32" s="18">
        <f t="shared" si="14"/>
        <v>0</v>
      </c>
      <c r="S32" s="18">
        <f t="shared" si="14"/>
        <v>0</v>
      </c>
      <c r="T32" s="18">
        <f t="shared" si="14"/>
        <v>0</v>
      </c>
      <c r="U32" s="18">
        <f t="shared" si="14"/>
        <v>6.8449387433032249E-2</v>
      </c>
      <c r="V32" s="18">
        <f t="shared" si="14"/>
        <v>0.93442752745903856</v>
      </c>
      <c r="W32" s="18">
        <f t="shared" si="14"/>
        <v>0.10745852427374721</v>
      </c>
      <c r="X32" s="18">
        <f t="shared" si="14"/>
        <v>0.55791172675152956</v>
      </c>
      <c r="Y32" s="18">
        <f t="shared" si="14"/>
        <v>0</v>
      </c>
      <c r="Z32" s="18">
        <f t="shared" si="14"/>
        <v>0</v>
      </c>
      <c r="AA32" s="18">
        <f t="shared" si="14"/>
        <v>0.9972021431429845</v>
      </c>
      <c r="AB32" s="18">
        <f t="shared" si="14"/>
        <v>1.6730007726178091</v>
      </c>
      <c r="AC32" s="18">
        <f t="shared" si="14"/>
        <v>0</v>
      </c>
      <c r="AD32" s="18" t="s">
        <v>52</v>
      </c>
      <c r="AE32" s="18" t="s">
        <v>52</v>
      </c>
    </row>
    <row r="34" spans="1:32" x14ac:dyDescent="0.5">
      <c r="A34" s="44" t="s">
        <v>36</v>
      </c>
      <c r="B34" s="13" t="s">
        <v>30</v>
      </c>
      <c r="C34" s="10">
        <v>206</v>
      </c>
      <c r="F34" s="10">
        <v>41</v>
      </c>
      <c r="J34" s="10">
        <v>26</v>
      </c>
      <c r="K34" s="10">
        <v>1320</v>
      </c>
      <c r="L34" s="10">
        <v>319</v>
      </c>
      <c r="N34" s="10">
        <v>497</v>
      </c>
      <c r="U34" s="10">
        <v>1329</v>
      </c>
      <c r="V34" s="10">
        <v>100</v>
      </c>
      <c r="W34" s="10">
        <v>511</v>
      </c>
      <c r="X34" s="10">
        <v>228</v>
      </c>
      <c r="AA34" s="10">
        <v>28</v>
      </c>
      <c r="AB34" s="10">
        <v>244</v>
      </c>
      <c r="AC34" s="10">
        <v>473</v>
      </c>
      <c r="AD34" s="10" t="s">
        <v>52</v>
      </c>
      <c r="AE34" s="10">
        <v>72.099999999999994</v>
      </c>
      <c r="AF34" s="10">
        <f>SUM(C34:AE34)</f>
        <v>5394.1</v>
      </c>
    </row>
    <row r="35" spans="1:32" x14ac:dyDescent="0.5">
      <c r="A35" s="44"/>
      <c r="B35" s="13" t="s">
        <v>32</v>
      </c>
      <c r="C35" s="10">
        <f t="shared" ref="C35:AC35" si="15">(C34/$AF34)*100</f>
        <v>3.8189874121725587</v>
      </c>
      <c r="D35" s="10">
        <f t="shared" si="15"/>
        <v>0</v>
      </c>
      <c r="E35" s="10">
        <f t="shared" si="15"/>
        <v>0</v>
      </c>
      <c r="F35" s="10">
        <f t="shared" si="15"/>
        <v>0.76008972766541216</v>
      </c>
      <c r="G35" s="10">
        <f t="shared" si="15"/>
        <v>0</v>
      </c>
      <c r="H35" s="10">
        <f t="shared" si="15"/>
        <v>0</v>
      </c>
      <c r="I35" s="10">
        <f t="shared" si="15"/>
        <v>0</v>
      </c>
      <c r="J35" s="10">
        <f t="shared" si="15"/>
        <v>0.48200811998294435</v>
      </c>
      <c r="K35" s="10">
        <f t="shared" si="15"/>
        <v>24.471181476057172</v>
      </c>
      <c r="L35" s="10">
        <f t="shared" si="15"/>
        <v>5.9138688567138162</v>
      </c>
      <c r="M35" s="10">
        <f t="shared" si="15"/>
        <v>0</v>
      </c>
      <c r="N35" s="10">
        <f t="shared" si="15"/>
        <v>9.2137706012124365</v>
      </c>
      <c r="O35" s="10">
        <f t="shared" si="15"/>
        <v>0</v>
      </c>
      <c r="P35" s="10">
        <f t="shared" si="15"/>
        <v>0</v>
      </c>
      <c r="Q35" s="10">
        <f t="shared" si="15"/>
        <v>0</v>
      </c>
      <c r="R35" s="10">
        <f t="shared" si="15"/>
        <v>0</v>
      </c>
      <c r="S35" s="10">
        <f t="shared" si="15"/>
        <v>0</v>
      </c>
      <c r="T35" s="10">
        <f t="shared" si="15"/>
        <v>0</v>
      </c>
      <c r="U35" s="10">
        <f t="shared" si="15"/>
        <v>24.638030440666654</v>
      </c>
      <c r="V35" s="10">
        <f t="shared" si="15"/>
        <v>1.8538773845497858</v>
      </c>
      <c r="W35" s="10">
        <f t="shared" si="15"/>
        <v>9.4733134350494055</v>
      </c>
      <c r="X35" s="10">
        <f t="shared" si="15"/>
        <v>4.2268404367735117</v>
      </c>
      <c r="Y35" s="10">
        <f t="shared" si="15"/>
        <v>0</v>
      </c>
      <c r="Z35" s="10">
        <f t="shared" si="15"/>
        <v>0</v>
      </c>
      <c r="AA35" s="10">
        <f t="shared" si="15"/>
        <v>0.51908566767394004</v>
      </c>
      <c r="AB35" s="10">
        <f t="shared" si="15"/>
        <v>4.5234608183014773</v>
      </c>
      <c r="AC35" s="10">
        <f t="shared" si="15"/>
        <v>8.7688400289204864</v>
      </c>
      <c r="AD35" s="10" t="s">
        <v>52</v>
      </c>
      <c r="AE35" s="10">
        <f>(AE34/$AF34)*100</f>
        <v>1.3366455942603954</v>
      </c>
    </row>
    <row r="36" spans="1:32" x14ac:dyDescent="0.5">
      <c r="A36" s="44"/>
      <c r="B36" s="13" t="s">
        <v>31</v>
      </c>
      <c r="C36" s="10">
        <v>469485.1</v>
      </c>
      <c r="D36" s="10">
        <v>55999.4</v>
      </c>
      <c r="E36" s="10">
        <v>198508.3</v>
      </c>
      <c r="F36" s="10">
        <v>320804</v>
      </c>
      <c r="G36" s="10">
        <v>3336807.6</v>
      </c>
      <c r="H36" s="10">
        <v>25627.8</v>
      </c>
      <c r="I36" s="10">
        <v>464081.1</v>
      </c>
      <c r="J36" s="10">
        <v>193736.1</v>
      </c>
      <c r="K36" s="10">
        <v>1212511</v>
      </c>
      <c r="L36" s="10">
        <v>2385236.7999999998</v>
      </c>
      <c r="M36" s="10">
        <v>57143.199999999997</v>
      </c>
      <c r="N36" s="10">
        <v>1802669</v>
      </c>
      <c r="O36" s="10">
        <v>26297</v>
      </c>
      <c r="P36" s="10">
        <v>27788.1</v>
      </c>
      <c r="Q36" s="10">
        <v>48196</v>
      </c>
      <c r="R36" s="10">
        <v>63260.9</v>
      </c>
      <c r="S36" s="10">
        <v>142861.4</v>
      </c>
      <c r="T36" s="10">
        <v>15308.3</v>
      </c>
      <c r="U36" s="10">
        <v>826050.2</v>
      </c>
      <c r="V36" s="10">
        <v>385066.5</v>
      </c>
      <c r="W36" s="10">
        <v>574015.6</v>
      </c>
      <c r="X36" s="10">
        <v>207300.5</v>
      </c>
      <c r="Y36" s="10">
        <v>207942.7</v>
      </c>
      <c r="Z36" s="10">
        <v>48117.3</v>
      </c>
      <c r="AA36" s="10">
        <v>92783.9</v>
      </c>
      <c r="AB36" s="10">
        <v>230435</v>
      </c>
      <c r="AC36" s="10">
        <v>518981.8</v>
      </c>
      <c r="AD36" s="10" t="s">
        <v>52</v>
      </c>
      <c r="AE36" s="10">
        <v>391510.1</v>
      </c>
      <c r="AF36" s="10">
        <v>14324128.199999999</v>
      </c>
    </row>
    <row r="37" spans="1:32" x14ac:dyDescent="0.5">
      <c r="A37" s="44"/>
      <c r="B37" s="13" t="s">
        <v>33</v>
      </c>
      <c r="C37" s="10">
        <f t="shared" ref="C37:AC37" si="16">(C36/$AF36)*100</f>
        <v>3.2775823662343377</v>
      </c>
      <c r="D37" s="10">
        <f t="shared" si="16"/>
        <v>0.3909445602420677</v>
      </c>
      <c r="E37" s="10">
        <f t="shared" si="16"/>
        <v>1.3858316347657373</v>
      </c>
      <c r="F37" s="10">
        <f t="shared" si="16"/>
        <v>2.2396057583455589</v>
      </c>
      <c r="G37" s="10">
        <f t="shared" si="16"/>
        <v>23.295013514330318</v>
      </c>
      <c r="H37" s="10">
        <f t="shared" si="16"/>
        <v>0.17891350623348931</v>
      </c>
      <c r="I37" s="10">
        <f t="shared" si="16"/>
        <v>3.2398558119578964</v>
      </c>
      <c r="J37" s="10">
        <f t="shared" si="16"/>
        <v>1.3525158201250951</v>
      </c>
      <c r="K37" s="10">
        <f t="shared" si="16"/>
        <v>8.4648153316583699</v>
      </c>
      <c r="L37" s="10">
        <f t="shared" si="16"/>
        <v>16.651881124604849</v>
      </c>
      <c r="M37" s="10">
        <f t="shared" si="16"/>
        <v>0.3989296884399568</v>
      </c>
      <c r="N37" s="10">
        <f t="shared" si="16"/>
        <v>12.58484268522534</v>
      </c>
      <c r="O37" s="10">
        <f t="shared" si="16"/>
        <v>0.18358534378378435</v>
      </c>
      <c r="P37" s="10">
        <f t="shared" si="16"/>
        <v>0.19399505234810729</v>
      </c>
      <c r="Q37" s="10">
        <f t="shared" si="16"/>
        <v>0.33646724831742292</v>
      </c>
      <c r="R37" s="10">
        <f t="shared" si="16"/>
        <v>0.44163874489757782</v>
      </c>
      <c r="S37" s="10">
        <f t="shared" si="16"/>
        <v>0.99734795727393732</v>
      </c>
      <c r="T37" s="10">
        <f t="shared" si="16"/>
        <v>0.10687072739268</v>
      </c>
      <c r="U37" s="10">
        <f t="shared" si="16"/>
        <v>5.7668445050638404</v>
      </c>
      <c r="V37" s="10">
        <f t="shared" si="16"/>
        <v>2.6882369008677265</v>
      </c>
      <c r="W37" s="10">
        <f t="shared" si="16"/>
        <v>4.0073335841828053</v>
      </c>
      <c r="X37" s="10">
        <f t="shared" si="16"/>
        <v>1.4472119846009199</v>
      </c>
      <c r="Y37" s="10">
        <f t="shared" si="16"/>
        <v>1.4516953290043859</v>
      </c>
      <c r="Z37" s="10">
        <f t="shared" si="16"/>
        <v>0.33591782570055473</v>
      </c>
      <c r="AA37" s="10">
        <f t="shared" si="16"/>
        <v>0.64774552911359728</v>
      </c>
      <c r="AB37" s="10">
        <f t="shared" si="16"/>
        <v>1.6087191959089</v>
      </c>
      <c r="AC37" s="10">
        <f t="shared" si="16"/>
        <v>3.6231300973695557</v>
      </c>
      <c r="AD37" s="10" t="s">
        <v>52</v>
      </c>
      <c r="AE37" s="10">
        <f>(AE36/$AF36)*100</f>
        <v>2.7332211394198493</v>
      </c>
    </row>
    <row r="38" spans="1:32" s="18" customFormat="1" x14ac:dyDescent="0.5">
      <c r="A38" s="44"/>
      <c r="B38" s="17" t="s">
        <v>27</v>
      </c>
      <c r="C38" s="18">
        <f t="shared" ref="C38:AC38" si="17">C35/C37</f>
        <v>1.1651842685986407</v>
      </c>
      <c r="D38" s="18">
        <f t="shared" si="17"/>
        <v>0</v>
      </c>
      <c r="E38" s="18">
        <f t="shared" si="17"/>
        <v>0</v>
      </c>
      <c r="F38" s="18">
        <f t="shared" si="17"/>
        <v>0.33938550337846313</v>
      </c>
      <c r="G38" s="18">
        <f t="shared" si="17"/>
        <v>0</v>
      </c>
      <c r="H38" s="18">
        <f t="shared" si="17"/>
        <v>0</v>
      </c>
      <c r="I38" s="18">
        <f t="shared" si="17"/>
        <v>0</v>
      </c>
      <c r="J38" s="18">
        <f t="shared" si="17"/>
        <v>0.35637891462028376</v>
      </c>
      <c r="K38" s="18">
        <f t="shared" si="17"/>
        <v>2.8909291599705744</v>
      </c>
      <c r="L38" s="18">
        <f t="shared" si="17"/>
        <v>0.35514719402935646</v>
      </c>
      <c r="M38" s="18">
        <f t="shared" si="17"/>
        <v>0</v>
      </c>
      <c r="N38" s="18">
        <f t="shared" si="17"/>
        <v>0.73213236205403209</v>
      </c>
      <c r="O38" s="18">
        <f t="shared" si="17"/>
        <v>0</v>
      </c>
      <c r="P38" s="18">
        <f t="shared" si="17"/>
        <v>0</v>
      </c>
      <c r="Q38" s="18">
        <f t="shared" si="17"/>
        <v>0</v>
      </c>
      <c r="R38" s="18">
        <f t="shared" si="17"/>
        <v>0</v>
      </c>
      <c r="S38" s="18">
        <f t="shared" si="17"/>
        <v>0</v>
      </c>
      <c r="T38" s="18">
        <f t="shared" si="17"/>
        <v>0</v>
      </c>
      <c r="U38" s="18">
        <f t="shared" si="17"/>
        <v>4.2723590724584488</v>
      </c>
      <c r="V38" s="18">
        <f t="shared" si="17"/>
        <v>0.68962574836740742</v>
      </c>
      <c r="W38" s="18">
        <f t="shared" si="17"/>
        <v>2.3639942211053162</v>
      </c>
      <c r="X38" s="18">
        <f t="shared" si="17"/>
        <v>2.9206781603174026</v>
      </c>
      <c r="Y38" s="18">
        <f t="shared" si="17"/>
        <v>0</v>
      </c>
      <c r="Z38" s="18">
        <f t="shared" si="17"/>
        <v>0</v>
      </c>
      <c r="AA38" s="18">
        <f t="shared" si="17"/>
        <v>0.80137282982760083</v>
      </c>
      <c r="AB38" s="18">
        <f t="shared" si="17"/>
        <v>2.8118398971088276</v>
      </c>
      <c r="AC38" s="18">
        <f t="shared" si="17"/>
        <v>2.4202387971899739</v>
      </c>
      <c r="AD38" s="18" t="s">
        <v>52</v>
      </c>
      <c r="AE38" s="18">
        <f>AE35/AE37</f>
        <v>0.48903675410036906</v>
      </c>
    </row>
    <row r="40" spans="1:32" x14ac:dyDescent="0.5">
      <c r="A40" s="44" t="s">
        <v>39</v>
      </c>
      <c r="B40" s="13" t="s">
        <v>30</v>
      </c>
      <c r="G40" s="10">
        <v>4676.25</v>
      </c>
      <c r="L40" s="10">
        <v>305.87</v>
      </c>
      <c r="N40" s="10">
        <v>990.91000000000008</v>
      </c>
      <c r="U40" s="10">
        <v>86.36</v>
      </c>
      <c r="W40" s="10">
        <v>142.77000000000001</v>
      </c>
      <c r="X40" s="10">
        <v>338.56</v>
      </c>
      <c r="AA40" s="10">
        <v>364.7</v>
      </c>
      <c r="AD40" s="10" t="s">
        <v>52</v>
      </c>
      <c r="AE40" s="10" t="s">
        <v>52</v>
      </c>
      <c r="AF40" s="10">
        <f>SUM(C40:AC40)</f>
        <v>6905.42</v>
      </c>
    </row>
    <row r="41" spans="1:32" x14ac:dyDescent="0.5">
      <c r="A41" s="44"/>
      <c r="B41" s="13" t="s">
        <v>32</v>
      </c>
      <c r="C41" s="10">
        <f t="shared" ref="C41:AC41" si="18">(C40/$AF40)*100</f>
        <v>0</v>
      </c>
      <c r="D41" s="10">
        <f t="shared" si="18"/>
        <v>0</v>
      </c>
      <c r="E41" s="10">
        <f t="shared" si="18"/>
        <v>0</v>
      </c>
      <c r="F41" s="10">
        <f t="shared" si="18"/>
        <v>0</v>
      </c>
      <c r="G41" s="10">
        <f t="shared" si="18"/>
        <v>67.718545722056007</v>
      </c>
      <c r="H41" s="10">
        <f t="shared" si="18"/>
        <v>0</v>
      </c>
      <c r="I41" s="10">
        <f t="shared" si="18"/>
        <v>0</v>
      </c>
      <c r="J41" s="10">
        <f t="shared" si="18"/>
        <v>0</v>
      </c>
      <c r="K41" s="10">
        <f t="shared" si="18"/>
        <v>0</v>
      </c>
      <c r="L41" s="10">
        <f t="shared" si="18"/>
        <v>4.4294192098380698</v>
      </c>
      <c r="M41" s="10">
        <f t="shared" si="18"/>
        <v>0</v>
      </c>
      <c r="N41" s="10">
        <f t="shared" si="18"/>
        <v>14.349742665905913</v>
      </c>
      <c r="O41" s="10">
        <f t="shared" si="18"/>
        <v>0</v>
      </c>
      <c r="P41" s="10">
        <f t="shared" si="18"/>
        <v>0</v>
      </c>
      <c r="Q41" s="10">
        <f t="shared" si="18"/>
        <v>0</v>
      </c>
      <c r="R41" s="10">
        <f t="shared" si="18"/>
        <v>0</v>
      </c>
      <c r="S41" s="10">
        <f t="shared" si="18"/>
        <v>0</v>
      </c>
      <c r="T41" s="10">
        <f t="shared" si="18"/>
        <v>0</v>
      </c>
      <c r="U41" s="10">
        <f t="shared" si="18"/>
        <v>1.2506118382372109</v>
      </c>
      <c r="V41" s="10">
        <f t="shared" si="18"/>
        <v>0</v>
      </c>
      <c r="W41" s="10">
        <f t="shared" si="18"/>
        <v>2.0675063935285616</v>
      </c>
      <c r="X41" s="10">
        <f t="shared" si="18"/>
        <v>4.9028154695876571</v>
      </c>
      <c r="Y41" s="10">
        <f t="shared" si="18"/>
        <v>0</v>
      </c>
      <c r="Z41" s="10">
        <f t="shared" si="18"/>
        <v>0</v>
      </c>
      <c r="AA41" s="10">
        <f t="shared" si="18"/>
        <v>5.2813587008465817</v>
      </c>
      <c r="AB41" s="10">
        <f t="shared" si="18"/>
        <v>0</v>
      </c>
      <c r="AC41" s="10">
        <f t="shared" si="18"/>
        <v>0</v>
      </c>
      <c r="AD41" s="10" t="s">
        <v>52</v>
      </c>
      <c r="AE41" s="10" t="s">
        <v>52</v>
      </c>
    </row>
    <row r="42" spans="1:32" x14ac:dyDescent="0.5">
      <c r="A42" s="44"/>
      <c r="B42" s="13" t="s">
        <v>31</v>
      </c>
      <c r="C42" s="10">
        <v>479968</v>
      </c>
      <c r="D42" s="10">
        <v>58659.8</v>
      </c>
      <c r="E42" s="10">
        <v>200621.4</v>
      </c>
      <c r="F42" s="10">
        <v>340896.3</v>
      </c>
      <c r="G42" s="10">
        <v>3319979</v>
      </c>
      <c r="H42" s="10">
        <v>24788.2</v>
      </c>
      <c r="I42" s="10">
        <v>443771.9</v>
      </c>
      <c r="J42" s="10">
        <v>202758.1</v>
      </c>
      <c r="K42" s="10">
        <v>1284172.2</v>
      </c>
      <c r="L42" s="10">
        <v>2435649.9</v>
      </c>
      <c r="M42" s="10">
        <v>61358.2</v>
      </c>
      <c r="N42" s="10">
        <v>1828742</v>
      </c>
      <c r="O42" s="10">
        <v>27955.599999999999</v>
      </c>
      <c r="P42" s="10">
        <v>28454.7</v>
      </c>
      <c r="Q42" s="10">
        <v>49701.9</v>
      </c>
      <c r="R42" s="10">
        <v>63470.2</v>
      </c>
      <c r="S42" s="10">
        <v>142383.4</v>
      </c>
      <c r="T42" s="10">
        <v>17324.599999999999</v>
      </c>
      <c r="U42" s="10">
        <v>834764.80000000005</v>
      </c>
      <c r="V42" s="10">
        <v>376913.5</v>
      </c>
      <c r="W42" s="10">
        <v>592271</v>
      </c>
      <c r="X42" s="10">
        <v>216819.7</v>
      </c>
      <c r="Y42" s="10">
        <v>214674.9</v>
      </c>
      <c r="Z42" s="10">
        <v>49915.6</v>
      </c>
      <c r="AA42" s="10">
        <v>96750</v>
      </c>
      <c r="AB42" s="10">
        <v>227947</v>
      </c>
      <c r="AC42" s="10">
        <v>523437.6</v>
      </c>
      <c r="AD42" s="10" t="s">
        <v>52</v>
      </c>
      <c r="AE42" s="10" t="s">
        <v>52</v>
      </c>
      <c r="AF42" s="10">
        <v>14137639.1</v>
      </c>
    </row>
    <row r="43" spans="1:32" x14ac:dyDescent="0.5">
      <c r="A43" s="44"/>
      <c r="B43" s="13" t="s">
        <v>33</v>
      </c>
      <c r="C43" s="10">
        <f t="shared" ref="C43:AC43" si="19">(C42/$AF42)*100</f>
        <v>3.3949657124858987</v>
      </c>
      <c r="D43" s="10">
        <f t="shared" si="19"/>
        <v>0.41491934816754517</v>
      </c>
      <c r="E43" s="10">
        <f t="shared" si="19"/>
        <v>1.4190587168122011</v>
      </c>
      <c r="F43" s="10">
        <f t="shared" si="19"/>
        <v>2.411267522029191</v>
      </c>
      <c r="G43" s="10">
        <f t="shared" si="19"/>
        <v>23.483263199157488</v>
      </c>
      <c r="H43" s="10">
        <f t="shared" si="19"/>
        <v>0.17533479122408777</v>
      </c>
      <c r="I43" s="10">
        <f t="shared" si="19"/>
        <v>3.1389392306668804</v>
      </c>
      <c r="J43" s="10">
        <f t="shared" si="19"/>
        <v>1.4341722727948263</v>
      </c>
      <c r="K43" s="10">
        <f t="shared" si="19"/>
        <v>9.0833567819679306</v>
      </c>
      <c r="L43" s="10">
        <f t="shared" si="19"/>
        <v>17.22812332930468</v>
      </c>
      <c r="M43" s="10">
        <f t="shared" si="19"/>
        <v>0.43400598619043823</v>
      </c>
      <c r="N43" s="10">
        <f t="shared" si="19"/>
        <v>12.935271490980416</v>
      </c>
      <c r="O43" s="10">
        <f t="shared" si="19"/>
        <v>0.19773881482092723</v>
      </c>
      <c r="P43" s="10">
        <f t="shared" si="19"/>
        <v>0.20126910723021638</v>
      </c>
      <c r="Q43" s="10">
        <f t="shared" si="19"/>
        <v>0.35155728370516975</v>
      </c>
      <c r="R43" s="10">
        <f t="shared" si="19"/>
        <v>0.44894483124838008</v>
      </c>
      <c r="S43" s="10">
        <f t="shared" si="19"/>
        <v>1.0071228936661707</v>
      </c>
      <c r="T43" s="10">
        <f t="shared" si="19"/>
        <v>0.12254238403921344</v>
      </c>
      <c r="U43" s="10">
        <f t="shared" si="19"/>
        <v>5.9045558745377802</v>
      </c>
      <c r="V43" s="10">
        <f t="shared" si="19"/>
        <v>2.6660285874746936</v>
      </c>
      <c r="W43" s="10">
        <f t="shared" si="19"/>
        <v>4.1893204078183039</v>
      </c>
      <c r="X43" s="10">
        <f t="shared" si="19"/>
        <v>1.5336344241521911</v>
      </c>
      <c r="Y43" s="10">
        <f t="shared" si="19"/>
        <v>1.5184635743035766</v>
      </c>
      <c r="Z43" s="10">
        <f t="shared" si="19"/>
        <v>0.35306885150293588</v>
      </c>
      <c r="AA43" s="10">
        <f t="shared" si="19"/>
        <v>0.68434339931622667</v>
      </c>
      <c r="AB43" s="10">
        <f t="shared" si="19"/>
        <v>1.6123413420561852</v>
      </c>
      <c r="AC43" s="10">
        <f t="shared" si="19"/>
        <v>3.7024399639682413</v>
      </c>
      <c r="AD43" s="10" t="s">
        <v>52</v>
      </c>
      <c r="AE43" s="10" t="s">
        <v>52</v>
      </c>
    </row>
    <row r="44" spans="1:32" s="18" customFormat="1" x14ac:dyDescent="0.5">
      <c r="A44" s="44"/>
      <c r="B44" s="17" t="s">
        <v>27</v>
      </c>
      <c r="C44" s="18">
        <f t="shared" ref="C44:AC44" si="20">C41/C43</f>
        <v>0</v>
      </c>
      <c r="D44" s="18">
        <f t="shared" si="20"/>
        <v>0</v>
      </c>
      <c r="E44" s="18">
        <f t="shared" si="20"/>
        <v>0</v>
      </c>
      <c r="F44" s="18">
        <f t="shared" si="20"/>
        <v>0</v>
      </c>
      <c r="G44" s="18">
        <f t="shared" si="20"/>
        <v>2.8836940227491703</v>
      </c>
      <c r="H44" s="18">
        <f t="shared" si="20"/>
        <v>0</v>
      </c>
      <c r="I44" s="18">
        <f t="shared" si="20"/>
        <v>0</v>
      </c>
      <c r="J44" s="18">
        <f t="shared" si="20"/>
        <v>0</v>
      </c>
      <c r="K44" s="18">
        <f t="shared" si="20"/>
        <v>0</v>
      </c>
      <c r="L44" s="18">
        <f t="shared" si="20"/>
        <v>0.25710398777467069</v>
      </c>
      <c r="M44" s="18">
        <f t="shared" si="20"/>
        <v>0</v>
      </c>
      <c r="N44" s="18">
        <f t="shared" si="20"/>
        <v>1.1093499410438961</v>
      </c>
      <c r="O44" s="18">
        <f t="shared" si="20"/>
        <v>0</v>
      </c>
      <c r="P44" s="18">
        <f t="shared" si="20"/>
        <v>0</v>
      </c>
      <c r="Q44" s="18">
        <f t="shared" si="20"/>
        <v>0</v>
      </c>
      <c r="R44" s="18">
        <f t="shared" si="20"/>
        <v>0</v>
      </c>
      <c r="S44" s="18">
        <f t="shared" si="20"/>
        <v>0</v>
      </c>
      <c r="T44" s="18">
        <f t="shared" si="20"/>
        <v>0</v>
      </c>
      <c r="U44" s="18">
        <f t="shared" si="20"/>
        <v>0.21180455648327845</v>
      </c>
      <c r="V44" s="18">
        <f t="shared" si="20"/>
        <v>0</v>
      </c>
      <c r="W44" s="18">
        <f t="shared" si="20"/>
        <v>0.49351832570984194</v>
      </c>
      <c r="X44" s="18">
        <f t="shared" si="20"/>
        <v>3.1968606027463058</v>
      </c>
      <c r="Y44" s="18">
        <f t="shared" si="20"/>
        <v>0</v>
      </c>
      <c r="Z44" s="18">
        <f t="shared" si="20"/>
        <v>0</v>
      </c>
      <c r="AA44" s="18">
        <f t="shared" si="20"/>
        <v>7.7174101571280458</v>
      </c>
      <c r="AB44" s="18">
        <f t="shared" si="20"/>
        <v>0</v>
      </c>
      <c r="AC44" s="18">
        <f t="shared" si="20"/>
        <v>0</v>
      </c>
      <c r="AD44" s="18" t="s">
        <v>52</v>
      </c>
      <c r="AE44" s="18" t="s">
        <v>52</v>
      </c>
    </row>
    <row r="46" spans="1:32" x14ac:dyDescent="0.5">
      <c r="A46" s="44" t="s">
        <v>40</v>
      </c>
      <c r="B46" s="13" t="s">
        <v>30</v>
      </c>
      <c r="G46" s="10">
        <v>469.11</v>
      </c>
      <c r="H46" s="10">
        <v>18.77</v>
      </c>
      <c r="K46" s="10">
        <v>142.91</v>
      </c>
      <c r="L46" s="10">
        <v>530.09</v>
      </c>
      <c r="N46" s="10">
        <v>22.14</v>
      </c>
      <c r="U46" s="10">
        <v>199</v>
      </c>
      <c r="AA46" s="10">
        <v>59.23</v>
      </c>
      <c r="AD46" s="10" t="s">
        <v>52</v>
      </c>
      <c r="AE46" s="10" t="s">
        <v>52</v>
      </c>
      <c r="AF46" s="10">
        <f>SUM(C46:AC46)</f>
        <v>1441.2500000000002</v>
      </c>
    </row>
    <row r="47" spans="1:32" x14ac:dyDescent="0.5">
      <c r="A47" s="44"/>
      <c r="B47" s="13" t="s">
        <v>32</v>
      </c>
      <c r="C47" s="10">
        <f t="shared" ref="C47:AC47" si="21">(C46/$AF46)*100</f>
        <v>0</v>
      </c>
      <c r="D47" s="10">
        <f t="shared" si="21"/>
        <v>0</v>
      </c>
      <c r="E47" s="10">
        <f t="shared" si="21"/>
        <v>0</v>
      </c>
      <c r="F47" s="10">
        <f t="shared" si="21"/>
        <v>0</v>
      </c>
      <c r="G47" s="10">
        <f t="shared" si="21"/>
        <v>32.548829141370334</v>
      </c>
      <c r="H47" s="10">
        <f t="shared" si="21"/>
        <v>1.3023417172593232</v>
      </c>
      <c r="I47" s="10">
        <f t="shared" si="21"/>
        <v>0</v>
      </c>
      <c r="J47" s="10">
        <f t="shared" si="21"/>
        <v>0</v>
      </c>
      <c r="K47" s="10">
        <f t="shared" si="21"/>
        <v>9.9156981786643517</v>
      </c>
      <c r="L47" s="10">
        <f t="shared" si="21"/>
        <v>36.779878577623585</v>
      </c>
      <c r="M47" s="10">
        <f t="shared" si="21"/>
        <v>0</v>
      </c>
      <c r="N47" s="10">
        <f t="shared" si="21"/>
        <v>1.5361665221162184</v>
      </c>
      <c r="O47" s="10">
        <f t="shared" si="21"/>
        <v>0</v>
      </c>
      <c r="P47" s="10">
        <f t="shared" si="21"/>
        <v>0</v>
      </c>
      <c r="Q47" s="10">
        <f t="shared" si="21"/>
        <v>0</v>
      </c>
      <c r="R47" s="10">
        <f t="shared" si="21"/>
        <v>0</v>
      </c>
      <c r="S47" s="10">
        <f t="shared" si="21"/>
        <v>0</v>
      </c>
      <c r="T47" s="10">
        <f t="shared" si="21"/>
        <v>0</v>
      </c>
      <c r="U47" s="10">
        <f t="shared" si="21"/>
        <v>13.807458803122289</v>
      </c>
      <c r="V47" s="10">
        <f t="shared" si="21"/>
        <v>0</v>
      </c>
      <c r="W47" s="10">
        <f t="shared" si="21"/>
        <v>0</v>
      </c>
      <c r="X47" s="10">
        <f t="shared" si="21"/>
        <v>0</v>
      </c>
      <c r="Y47" s="10">
        <f t="shared" si="21"/>
        <v>0</v>
      </c>
      <c r="Z47" s="10">
        <f t="shared" si="21"/>
        <v>0</v>
      </c>
      <c r="AA47" s="10">
        <f t="shared" si="21"/>
        <v>4.1096270598438842</v>
      </c>
      <c r="AB47" s="10">
        <f t="shared" si="21"/>
        <v>0</v>
      </c>
      <c r="AC47" s="10">
        <f t="shared" si="21"/>
        <v>0</v>
      </c>
      <c r="AD47" s="10" t="s">
        <v>52</v>
      </c>
      <c r="AE47" s="10" t="s">
        <v>52</v>
      </c>
    </row>
    <row r="48" spans="1:32" x14ac:dyDescent="0.5">
      <c r="A48" s="44"/>
      <c r="B48" s="13" t="s">
        <v>31</v>
      </c>
      <c r="C48" s="10">
        <v>479968</v>
      </c>
      <c r="D48" s="10">
        <v>58659.8</v>
      </c>
      <c r="E48" s="10">
        <v>200621.4</v>
      </c>
      <c r="F48" s="10">
        <v>340896.3</v>
      </c>
      <c r="G48" s="10">
        <v>3319979</v>
      </c>
      <c r="H48" s="10">
        <v>24788.2</v>
      </c>
      <c r="I48" s="10">
        <v>443771.9</v>
      </c>
      <c r="J48" s="10">
        <v>202758.1</v>
      </c>
      <c r="K48" s="10">
        <v>1284172.2</v>
      </c>
      <c r="L48" s="10">
        <v>2435649.9</v>
      </c>
      <c r="M48" s="10">
        <v>61358.2</v>
      </c>
      <c r="N48" s="10">
        <v>1828742</v>
      </c>
      <c r="O48" s="10">
        <v>27955.599999999999</v>
      </c>
      <c r="P48" s="10">
        <v>28454.7</v>
      </c>
      <c r="Q48" s="10">
        <v>49701.9</v>
      </c>
      <c r="R48" s="10">
        <v>63470.2</v>
      </c>
      <c r="S48" s="10">
        <v>142383.4</v>
      </c>
      <c r="T48" s="10">
        <v>17324.599999999999</v>
      </c>
      <c r="U48" s="10">
        <v>834764.80000000005</v>
      </c>
      <c r="V48" s="10">
        <v>376913.5</v>
      </c>
      <c r="W48" s="10">
        <v>592271</v>
      </c>
      <c r="X48" s="10">
        <v>216819.7</v>
      </c>
      <c r="Y48" s="10">
        <v>214674.9</v>
      </c>
      <c r="Z48" s="10">
        <v>49915.6</v>
      </c>
      <c r="AA48" s="10">
        <v>96750</v>
      </c>
      <c r="AB48" s="10">
        <v>227947</v>
      </c>
      <c r="AC48" s="10">
        <v>523437.6</v>
      </c>
      <c r="AD48" s="10" t="s">
        <v>52</v>
      </c>
      <c r="AE48" s="10" t="s">
        <v>52</v>
      </c>
      <c r="AF48" s="10">
        <v>14137639.1</v>
      </c>
    </row>
    <row r="49" spans="1:32" x14ac:dyDescent="0.5">
      <c r="A49" s="44"/>
      <c r="B49" s="13" t="s">
        <v>33</v>
      </c>
      <c r="C49" s="10">
        <f t="shared" ref="C49:AC49" si="22">(C48/$AF48)*100</f>
        <v>3.3949657124858987</v>
      </c>
      <c r="D49" s="10">
        <f t="shared" si="22"/>
        <v>0.41491934816754517</v>
      </c>
      <c r="E49" s="10">
        <f t="shared" si="22"/>
        <v>1.4190587168122011</v>
      </c>
      <c r="F49" s="10">
        <f t="shared" si="22"/>
        <v>2.411267522029191</v>
      </c>
      <c r="G49" s="10">
        <f t="shared" si="22"/>
        <v>23.483263199157488</v>
      </c>
      <c r="H49" s="10">
        <f t="shared" si="22"/>
        <v>0.17533479122408777</v>
      </c>
      <c r="I49" s="10">
        <f t="shared" si="22"/>
        <v>3.1389392306668804</v>
      </c>
      <c r="J49" s="10">
        <f t="shared" si="22"/>
        <v>1.4341722727948263</v>
      </c>
      <c r="K49" s="10">
        <f t="shared" si="22"/>
        <v>9.0833567819679306</v>
      </c>
      <c r="L49" s="10">
        <f t="shared" si="22"/>
        <v>17.22812332930468</v>
      </c>
      <c r="M49" s="10">
        <f t="shared" si="22"/>
        <v>0.43400598619043823</v>
      </c>
      <c r="N49" s="10">
        <f t="shared" si="22"/>
        <v>12.935271490980416</v>
      </c>
      <c r="O49" s="10">
        <f t="shared" si="22"/>
        <v>0.19773881482092723</v>
      </c>
      <c r="P49" s="10">
        <f t="shared" si="22"/>
        <v>0.20126910723021638</v>
      </c>
      <c r="Q49" s="10">
        <f t="shared" si="22"/>
        <v>0.35155728370516975</v>
      </c>
      <c r="R49" s="10">
        <f t="shared" si="22"/>
        <v>0.44894483124838008</v>
      </c>
      <c r="S49" s="10">
        <f t="shared" si="22"/>
        <v>1.0071228936661707</v>
      </c>
      <c r="T49" s="10">
        <f t="shared" si="22"/>
        <v>0.12254238403921344</v>
      </c>
      <c r="U49" s="10">
        <f t="shared" si="22"/>
        <v>5.9045558745377802</v>
      </c>
      <c r="V49" s="10">
        <f t="shared" si="22"/>
        <v>2.6660285874746936</v>
      </c>
      <c r="W49" s="10">
        <f t="shared" si="22"/>
        <v>4.1893204078183039</v>
      </c>
      <c r="X49" s="10">
        <f t="shared" si="22"/>
        <v>1.5336344241521911</v>
      </c>
      <c r="Y49" s="10">
        <f t="shared" si="22"/>
        <v>1.5184635743035766</v>
      </c>
      <c r="Z49" s="10">
        <f t="shared" si="22"/>
        <v>0.35306885150293588</v>
      </c>
      <c r="AA49" s="10">
        <f t="shared" si="22"/>
        <v>0.68434339931622667</v>
      </c>
      <c r="AB49" s="10">
        <f t="shared" si="22"/>
        <v>1.6123413420561852</v>
      </c>
      <c r="AC49" s="10">
        <f t="shared" si="22"/>
        <v>3.7024399639682413</v>
      </c>
      <c r="AD49" s="10" t="s">
        <v>52</v>
      </c>
      <c r="AE49" s="10" t="s">
        <v>52</v>
      </c>
    </row>
    <row r="50" spans="1:32" s="18" customFormat="1" x14ac:dyDescent="0.5">
      <c r="A50" s="44"/>
      <c r="B50" s="17" t="s">
        <v>27</v>
      </c>
      <c r="C50" s="18">
        <f t="shared" ref="C50:AC50" si="23">C47/C49</f>
        <v>0</v>
      </c>
      <c r="D50" s="18">
        <f t="shared" si="23"/>
        <v>0</v>
      </c>
      <c r="E50" s="18">
        <f t="shared" si="23"/>
        <v>0</v>
      </c>
      <c r="F50" s="18">
        <f t="shared" si="23"/>
        <v>0</v>
      </c>
      <c r="G50" s="18">
        <f t="shared" si="23"/>
        <v>1.3860437054820427</v>
      </c>
      <c r="H50" s="18">
        <f t="shared" si="23"/>
        <v>7.4277427096306115</v>
      </c>
      <c r="I50" s="18">
        <f t="shared" si="23"/>
        <v>0</v>
      </c>
      <c r="J50" s="18">
        <f t="shared" si="23"/>
        <v>0</v>
      </c>
      <c r="K50" s="18">
        <f t="shared" si="23"/>
        <v>1.0916336786801952</v>
      </c>
      <c r="L50" s="18">
        <f t="shared" si="23"/>
        <v>2.1348743490280091</v>
      </c>
      <c r="M50" s="18">
        <f t="shared" si="23"/>
        <v>0</v>
      </c>
      <c r="N50" s="18">
        <f t="shared" si="23"/>
        <v>0.11875796524157733</v>
      </c>
      <c r="O50" s="18">
        <f t="shared" si="23"/>
        <v>0</v>
      </c>
      <c r="P50" s="18">
        <f t="shared" si="23"/>
        <v>0</v>
      </c>
      <c r="Q50" s="18">
        <f t="shared" si="23"/>
        <v>0</v>
      </c>
      <c r="R50" s="18">
        <f t="shared" si="23"/>
        <v>0</v>
      </c>
      <c r="S50" s="18">
        <f t="shared" si="23"/>
        <v>0</v>
      </c>
      <c r="T50" s="18">
        <f t="shared" si="23"/>
        <v>0</v>
      </c>
      <c r="U50" s="18">
        <f t="shared" si="23"/>
        <v>2.3384415519995674</v>
      </c>
      <c r="V50" s="18">
        <f t="shared" si="23"/>
        <v>0</v>
      </c>
      <c r="W50" s="18">
        <f t="shared" si="23"/>
        <v>0</v>
      </c>
      <c r="X50" s="18">
        <f t="shared" si="23"/>
        <v>0</v>
      </c>
      <c r="Y50" s="18">
        <f t="shared" si="23"/>
        <v>0</v>
      </c>
      <c r="Z50" s="18">
        <f t="shared" si="23"/>
        <v>0</v>
      </c>
      <c r="AA50" s="18">
        <f t="shared" si="23"/>
        <v>6.0052118044100196</v>
      </c>
      <c r="AB50" s="18">
        <f t="shared" si="23"/>
        <v>0</v>
      </c>
      <c r="AC50" s="18">
        <f t="shared" si="23"/>
        <v>0</v>
      </c>
      <c r="AD50" s="18" t="s">
        <v>52</v>
      </c>
      <c r="AE50" s="18" t="s">
        <v>52</v>
      </c>
    </row>
    <row r="52" spans="1:32" x14ac:dyDescent="0.5">
      <c r="A52" s="44" t="s">
        <v>38</v>
      </c>
      <c r="B52" s="13" t="s">
        <v>30</v>
      </c>
      <c r="G52" s="10">
        <v>436.81</v>
      </c>
      <c r="K52" s="10">
        <v>186.75</v>
      </c>
      <c r="L52" s="10">
        <v>39.53</v>
      </c>
      <c r="N52" s="10">
        <v>409.28</v>
      </c>
      <c r="S52" s="10">
        <v>66.78</v>
      </c>
      <c r="U52" s="10">
        <v>60.5</v>
      </c>
      <c r="W52" s="10">
        <v>36.47</v>
      </c>
      <c r="AD52" s="10" t="s">
        <v>52</v>
      </c>
      <c r="AE52" s="10" t="s">
        <v>52</v>
      </c>
      <c r="AF52" s="10">
        <f>SUM(C52:AC52)</f>
        <v>1236.1199999999999</v>
      </c>
    </row>
    <row r="53" spans="1:32" x14ac:dyDescent="0.5">
      <c r="A53" s="44"/>
      <c r="B53" s="13" t="s">
        <v>32</v>
      </c>
      <c r="C53" s="10">
        <f t="shared" ref="C53:AC53" si="24">(C52/$AF52)*100</f>
        <v>0</v>
      </c>
      <c r="D53" s="10">
        <f t="shared" si="24"/>
        <v>0</v>
      </c>
      <c r="E53" s="10">
        <f t="shared" si="24"/>
        <v>0</v>
      </c>
      <c r="F53" s="10">
        <f t="shared" si="24"/>
        <v>0</v>
      </c>
      <c r="G53" s="10">
        <f t="shared" si="24"/>
        <v>35.33718409215934</v>
      </c>
      <c r="H53" s="10">
        <f t="shared" si="24"/>
        <v>0</v>
      </c>
      <c r="I53" s="10">
        <f t="shared" si="24"/>
        <v>0</v>
      </c>
      <c r="J53" s="10">
        <f t="shared" si="24"/>
        <v>0</v>
      </c>
      <c r="K53" s="10">
        <f t="shared" si="24"/>
        <v>15.107756528492381</v>
      </c>
      <c r="L53" s="10">
        <f t="shared" si="24"/>
        <v>3.1979095880658837</v>
      </c>
      <c r="M53" s="10">
        <f t="shared" si="24"/>
        <v>0</v>
      </c>
      <c r="N53" s="10">
        <f t="shared" si="24"/>
        <v>33.110054040060838</v>
      </c>
      <c r="O53" s="10">
        <f t="shared" si="24"/>
        <v>0</v>
      </c>
      <c r="P53" s="10">
        <f t="shared" si="24"/>
        <v>0</v>
      </c>
      <c r="Q53" s="10">
        <f t="shared" si="24"/>
        <v>0</v>
      </c>
      <c r="R53" s="10">
        <f t="shared" si="24"/>
        <v>0</v>
      </c>
      <c r="S53" s="10">
        <f t="shared" si="24"/>
        <v>5.4023881176584805</v>
      </c>
      <c r="T53" s="10">
        <f t="shared" si="24"/>
        <v>0</v>
      </c>
      <c r="U53" s="10">
        <f t="shared" si="24"/>
        <v>4.8943468271688833</v>
      </c>
      <c r="V53" s="10">
        <f t="shared" si="24"/>
        <v>0</v>
      </c>
      <c r="W53" s="10">
        <f t="shared" si="24"/>
        <v>2.9503608063942015</v>
      </c>
      <c r="X53" s="10">
        <f t="shared" si="24"/>
        <v>0</v>
      </c>
      <c r="Y53" s="10">
        <f t="shared" si="24"/>
        <v>0</v>
      </c>
      <c r="Z53" s="10">
        <f t="shared" si="24"/>
        <v>0</v>
      </c>
      <c r="AA53" s="10">
        <f t="shared" si="24"/>
        <v>0</v>
      </c>
      <c r="AB53" s="10">
        <f t="shared" si="24"/>
        <v>0</v>
      </c>
      <c r="AC53" s="10">
        <f t="shared" si="24"/>
        <v>0</v>
      </c>
      <c r="AD53" s="10" t="s">
        <v>52</v>
      </c>
      <c r="AE53" s="10" t="s">
        <v>52</v>
      </c>
    </row>
    <row r="54" spans="1:32" x14ac:dyDescent="0.5">
      <c r="A54" s="44"/>
      <c r="B54" s="13" t="s">
        <v>31</v>
      </c>
      <c r="C54" s="10">
        <v>475126.9</v>
      </c>
      <c r="D54" s="10">
        <v>57056</v>
      </c>
      <c r="E54" s="10">
        <v>198398.6</v>
      </c>
      <c r="F54" s="10">
        <v>328808.7</v>
      </c>
      <c r="G54" s="10">
        <v>3327917</v>
      </c>
      <c r="H54" s="10">
        <v>24853.1</v>
      </c>
      <c r="I54" s="10">
        <v>438417.3</v>
      </c>
      <c r="J54" s="10">
        <v>198254.3</v>
      </c>
      <c r="K54" s="10">
        <v>1244953.7</v>
      </c>
      <c r="L54" s="10">
        <v>2407574.2999999998</v>
      </c>
      <c r="M54" s="10">
        <v>59039.5</v>
      </c>
      <c r="N54" s="10">
        <v>1815564.8</v>
      </c>
      <c r="O54" s="10">
        <v>27023.8</v>
      </c>
      <c r="P54" s="10">
        <v>28581.200000000001</v>
      </c>
      <c r="Q54" s="10">
        <v>48361</v>
      </c>
      <c r="R54" s="10">
        <v>62822.1</v>
      </c>
      <c r="S54" s="10">
        <v>141657.70000000001</v>
      </c>
      <c r="T54" s="10">
        <v>16348.7</v>
      </c>
      <c r="U54" s="10">
        <v>826666.1</v>
      </c>
      <c r="V54" s="10">
        <v>381389.2</v>
      </c>
      <c r="W54" s="10">
        <v>575448.4</v>
      </c>
      <c r="X54" s="10">
        <v>212717.6</v>
      </c>
      <c r="Y54" s="10">
        <v>212942.2</v>
      </c>
      <c r="Z54" s="10">
        <v>49133.9</v>
      </c>
      <c r="AA54" s="10">
        <v>94795.6</v>
      </c>
      <c r="AB54" s="10">
        <v>228253</v>
      </c>
      <c r="AC54" s="10">
        <v>518389.3</v>
      </c>
      <c r="AD54" s="10" t="s">
        <v>52</v>
      </c>
      <c r="AE54" s="10" t="s">
        <v>52</v>
      </c>
      <c r="AF54" s="10">
        <v>13995206</v>
      </c>
    </row>
    <row r="55" spans="1:32" x14ac:dyDescent="0.5">
      <c r="A55" s="44"/>
      <c r="B55" s="13" t="s">
        <v>33</v>
      </c>
      <c r="C55" s="10">
        <f t="shared" ref="C55:AC55" si="25">(C54/$AF54)*100</f>
        <v>3.3949260911200598</v>
      </c>
      <c r="D55" s="10">
        <f t="shared" si="25"/>
        <v>0.4076824592649797</v>
      </c>
      <c r="E55" s="10">
        <f t="shared" si="25"/>
        <v>1.4176182901487837</v>
      </c>
      <c r="F55" s="10">
        <f t="shared" si="25"/>
        <v>2.349438086156074</v>
      </c>
      <c r="G55" s="10">
        <f t="shared" si="25"/>
        <v>23.778978315860442</v>
      </c>
      <c r="H55" s="10">
        <f t="shared" si="25"/>
        <v>0.1775829523338206</v>
      </c>
      <c r="I55" s="10">
        <f t="shared" si="25"/>
        <v>3.1326248431069894</v>
      </c>
      <c r="J55" s="10">
        <f t="shared" si="25"/>
        <v>1.4165872227961487</v>
      </c>
      <c r="K55" s="10">
        <f t="shared" si="25"/>
        <v>8.8955725267638073</v>
      </c>
      <c r="L55" s="10">
        <f t="shared" si="25"/>
        <v>17.202850033075613</v>
      </c>
      <c r="M55" s="10">
        <f t="shared" si="25"/>
        <v>0.42185516954877267</v>
      </c>
      <c r="N55" s="10">
        <f t="shared" si="25"/>
        <v>12.972762244442848</v>
      </c>
      <c r="O55" s="10">
        <f t="shared" si="25"/>
        <v>0.19309326350751821</v>
      </c>
      <c r="P55" s="10">
        <f t="shared" si="25"/>
        <v>0.20422135979992007</v>
      </c>
      <c r="Q55" s="10">
        <f t="shared" si="25"/>
        <v>0.34555404186262068</v>
      </c>
      <c r="R55" s="10">
        <f t="shared" si="25"/>
        <v>0.44888299607737103</v>
      </c>
      <c r="S55" s="10">
        <f t="shared" si="25"/>
        <v>1.0121873161423991</v>
      </c>
      <c r="T55" s="10">
        <f t="shared" si="25"/>
        <v>0.11681642985462309</v>
      </c>
      <c r="U55" s="10">
        <f t="shared" si="25"/>
        <v>5.9067805075538011</v>
      </c>
      <c r="V55" s="10">
        <f t="shared" si="25"/>
        <v>2.7251417378207936</v>
      </c>
      <c r="W55" s="10">
        <f t="shared" si="25"/>
        <v>4.1117536962299805</v>
      </c>
      <c r="X55" s="10">
        <f t="shared" si="25"/>
        <v>1.5199318966794773</v>
      </c>
      <c r="Y55" s="10">
        <f t="shared" si="25"/>
        <v>1.5215367319352069</v>
      </c>
      <c r="Z55" s="10">
        <f t="shared" si="25"/>
        <v>0.35107664724620702</v>
      </c>
      <c r="AA55" s="10">
        <f t="shared" si="25"/>
        <v>0.67734337029408498</v>
      </c>
      <c r="AB55" s="10">
        <f t="shared" si="25"/>
        <v>1.6309370508729919</v>
      </c>
      <c r="AC55" s="10">
        <f t="shared" si="25"/>
        <v>3.7040490865229132</v>
      </c>
      <c r="AD55" s="10" t="s">
        <v>52</v>
      </c>
      <c r="AE55" s="10" t="s">
        <v>52</v>
      </c>
    </row>
    <row r="56" spans="1:32" s="18" customFormat="1" x14ac:dyDescent="0.5">
      <c r="A56" s="44"/>
      <c r="B56" s="17" t="s">
        <v>27</v>
      </c>
      <c r="C56" s="18">
        <f t="shared" ref="C56:AC56" si="26">C53/C55</f>
        <v>0</v>
      </c>
      <c r="D56" s="18">
        <f t="shared" si="26"/>
        <v>0</v>
      </c>
      <c r="E56" s="18">
        <f t="shared" si="26"/>
        <v>0</v>
      </c>
      <c r="F56" s="18">
        <f t="shared" si="26"/>
        <v>0</v>
      </c>
      <c r="G56" s="18">
        <f t="shared" si="26"/>
        <v>1.4860682247474712</v>
      </c>
      <c r="H56" s="18">
        <f t="shared" si="26"/>
        <v>0</v>
      </c>
      <c r="I56" s="18">
        <f t="shared" si="26"/>
        <v>0</v>
      </c>
      <c r="J56" s="18">
        <f t="shared" si="26"/>
        <v>0</v>
      </c>
      <c r="K56" s="18">
        <f t="shared" si="26"/>
        <v>1.6983456076647327</v>
      </c>
      <c r="L56" s="18">
        <f t="shared" si="26"/>
        <v>0.18589417346063705</v>
      </c>
      <c r="M56" s="18">
        <f t="shared" si="26"/>
        <v>0</v>
      </c>
      <c r="N56" s="18">
        <f t="shared" si="26"/>
        <v>2.5522747905323109</v>
      </c>
      <c r="O56" s="18">
        <f t="shared" si="26"/>
        <v>0</v>
      </c>
      <c r="P56" s="18">
        <f t="shared" si="26"/>
        <v>0</v>
      </c>
      <c r="Q56" s="18">
        <f t="shared" si="26"/>
        <v>0</v>
      </c>
      <c r="R56" s="18">
        <f t="shared" si="26"/>
        <v>0</v>
      </c>
      <c r="S56" s="18">
        <f t="shared" si="26"/>
        <v>5.3373402644955172</v>
      </c>
      <c r="T56" s="18">
        <f t="shared" si="26"/>
        <v>0</v>
      </c>
      <c r="U56" s="18">
        <f t="shared" si="26"/>
        <v>0.82859805284957144</v>
      </c>
      <c r="V56" s="18">
        <f t="shared" si="26"/>
        <v>0</v>
      </c>
      <c r="W56" s="18">
        <f t="shared" si="26"/>
        <v>0.717543176066055</v>
      </c>
      <c r="X56" s="18">
        <f t="shared" si="26"/>
        <v>0</v>
      </c>
      <c r="Y56" s="18">
        <f t="shared" si="26"/>
        <v>0</v>
      </c>
      <c r="Z56" s="18">
        <f t="shared" si="26"/>
        <v>0</v>
      </c>
      <c r="AA56" s="18">
        <f t="shared" si="26"/>
        <v>0</v>
      </c>
      <c r="AB56" s="18">
        <f t="shared" si="26"/>
        <v>0</v>
      </c>
      <c r="AC56" s="18">
        <f t="shared" si="26"/>
        <v>0</v>
      </c>
      <c r="AD56" s="18" t="s">
        <v>52</v>
      </c>
      <c r="AE56" s="18" t="s">
        <v>52</v>
      </c>
    </row>
    <row r="58" spans="1:32" x14ac:dyDescent="0.5">
      <c r="A58" s="44" t="s">
        <v>41</v>
      </c>
      <c r="B58" s="13" t="s">
        <v>30</v>
      </c>
      <c r="C58" s="10">
        <v>30.42</v>
      </c>
      <c r="K58" s="10">
        <v>21.11</v>
      </c>
      <c r="L58" s="10">
        <v>614.29999999999995</v>
      </c>
      <c r="N58" s="10">
        <v>193.95</v>
      </c>
      <c r="S58" s="10">
        <v>65.260000000000005</v>
      </c>
      <c r="AA58" s="10">
        <v>83.95</v>
      </c>
      <c r="AD58" s="10" t="s">
        <v>52</v>
      </c>
      <c r="AE58" s="10" t="s">
        <v>52</v>
      </c>
      <c r="AF58" s="10">
        <f>SUM(C58:AC58)</f>
        <v>1008.99</v>
      </c>
    </row>
    <row r="59" spans="1:32" x14ac:dyDescent="0.5">
      <c r="A59" s="44"/>
      <c r="B59" s="13" t="s">
        <v>32</v>
      </c>
      <c r="C59" s="10">
        <f t="shared" ref="C59:AC59" si="27">(C58/$AF58)*100</f>
        <v>3.014896084203015</v>
      </c>
      <c r="D59" s="10">
        <f t="shared" si="27"/>
        <v>0</v>
      </c>
      <c r="E59" s="10">
        <f t="shared" si="27"/>
        <v>0</v>
      </c>
      <c r="F59" s="10">
        <f t="shared" si="27"/>
        <v>0</v>
      </c>
      <c r="G59" s="10">
        <f t="shared" si="27"/>
        <v>0</v>
      </c>
      <c r="H59" s="10">
        <f t="shared" si="27"/>
        <v>0</v>
      </c>
      <c r="I59" s="10">
        <f t="shared" si="27"/>
        <v>0</v>
      </c>
      <c r="J59" s="10">
        <f t="shared" si="27"/>
        <v>0</v>
      </c>
      <c r="K59" s="10">
        <f t="shared" si="27"/>
        <v>2.092191201102092</v>
      </c>
      <c r="L59" s="10">
        <f t="shared" si="27"/>
        <v>60.882664843060873</v>
      </c>
      <c r="M59" s="10">
        <f t="shared" si="27"/>
        <v>0</v>
      </c>
      <c r="N59" s="10">
        <f t="shared" si="27"/>
        <v>19.222192489519223</v>
      </c>
      <c r="O59" s="10">
        <f t="shared" si="27"/>
        <v>0</v>
      </c>
      <c r="P59" s="10">
        <f t="shared" si="27"/>
        <v>0</v>
      </c>
      <c r="Q59" s="10">
        <f t="shared" si="27"/>
        <v>0</v>
      </c>
      <c r="R59" s="10">
        <f t="shared" si="27"/>
        <v>0</v>
      </c>
      <c r="S59" s="10">
        <f t="shared" si="27"/>
        <v>6.467853992606468</v>
      </c>
      <c r="T59" s="10">
        <f t="shared" si="27"/>
        <v>0</v>
      </c>
      <c r="U59" s="10">
        <f t="shared" si="27"/>
        <v>0</v>
      </c>
      <c r="V59" s="10">
        <f t="shared" si="27"/>
        <v>0</v>
      </c>
      <c r="W59" s="10">
        <f t="shared" si="27"/>
        <v>0</v>
      </c>
      <c r="X59" s="10">
        <f t="shared" si="27"/>
        <v>0</v>
      </c>
      <c r="Y59" s="10">
        <f t="shared" si="27"/>
        <v>0</v>
      </c>
      <c r="Z59" s="10">
        <f t="shared" si="27"/>
        <v>0</v>
      </c>
      <c r="AA59" s="10">
        <f t="shared" si="27"/>
        <v>8.3202013895083216</v>
      </c>
      <c r="AB59" s="10">
        <f t="shared" si="27"/>
        <v>0</v>
      </c>
      <c r="AC59" s="10">
        <f t="shared" si="27"/>
        <v>0</v>
      </c>
      <c r="AD59" s="10" t="s">
        <v>52</v>
      </c>
      <c r="AE59" s="10" t="s">
        <v>52</v>
      </c>
    </row>
    <row r="60" spans="1:32" x14ac:dyDescent="0.5">
      <c r="A60" s="44"/>
      <c r="B60" s="13" t="s">
        <v>31</v>
      </c>
      <c r="C60" s="10">
        <v>479968</v>
      </c>
      <c r="D60" s="10">
        <v>58659.8</v>
      </c>
      <c r="E60" s="10">
        <v>200621.4</v>
      </c>
      <c r="F60" s="10">
        <v>340896.3</v>
      </c>
      <c r="G60" s="10">
        <v>3319979</v>
      </c>
      <c r="H60" s="10">
        <v>24788.2</v>
      </c>
      <c r="I60" s="10">
        <v>443771.9</v>
      </c>
      <c r="J60" s="10">
        <v>202758.1</v>
      </c>
      <c r="K60" s="10">
        <v>1284172.2</v>
      </c>
      <c r="L60" s="10">
        <v>2435649.9</v>
      </c>
      <c r="M60" s="10">
        <v>61358.2</v>
      </c>
      <c r="N60" s="10">
        <v>1828742</v>
      </c>
      <c r="O60" s="10">
        <v>27955.599999999999</v>
      </c>
      <c r="P60" s="10">
        <v>28454.7</v>
      </c>
      <c r="Q60" s="10">
        <v>49701.9</v>
      </c>
      <c r="R60" s="10">
        <v>63470.2</v>
      </c>
      <c r="S60" s="10">
        <v>142383.4</v>
      </c>
      <c r="T60" s="10">
        <v>17324.599999999999</v>
      </c>
      <c r="U60" s="10">
        <v>834764.80000000005</v>
      </c>
      <c r="V60" s="10">
        <v>376913.5</v>
      </c>
      <c r="W60" s="10">
        <v>592271</v>
      </c>
      <c r="X60" s="10">
        <v>216819.7</v>
      </c>
      <c r="Y60" s="10">
        <v>214674.9</v>
      </c>
      <c r="Z60" s="10">
        <v>49915.6</v>
      </c>
      <c r="AA60" s="10">
        <v>96750</v>
      </c>
      <c r="AB60" s="10">
        <v>227947</v>
      </c>
      <c r="AC60" s="10">
        <v>523437.6</v>
      </c>
      <c r="AD60" s="10" t="s">
        <v>52</v>
      </c>
      <c r="AE60" s="10" t="s">
        <v>52</v>
      </c>
      <c r="AF60" s="10">
        <v>14137639.1</v>
      </c>
    </row>
    <row r="61" spans="1:32" x14ac:dyDescent="0.5">
      <c r="A61" s="44"/>
      <c r="B61" s="13" t="s">
        <v>33</v>
      </c>
      <c r="C61" s="10">
        <f t="shared" ref="C61:AC61" si="28">(C60/$AF60)*100</f>
        <v>3.3949657124858987</v>
      </c>
      <c r="D61" s="10">
        <f t="shared" si="28"/>
        <v>0.41491934816754517</v>
      </c>
      <c r="E61" s="10">
        <f t="shared" si="28"/>
        <v>1.4190587168122011</v>
      </c>
      <c r="F61" s="10">
        <f t="shared" si="28"/>
        <v>2.411267522029191</v>
      </c>
      <c r="G61" s="10">
        <f t="shared" si="28"/>
        <v>23.483263199157488</v>
      </c>
      <c r="H61" s="10">
        <f t="shared" si="28"/>
        <v>0.17533479122408777</v>
      </c>
      <c r="I61" s="10">
        <f t="shared" si="28"/>
        <v>3.1389392306668804</v>
      </c>
      <c r="J61" s="10">
        <f t="shared" si="28"/>
        <v>1.4341722727948263</v>
      </c>
      <c r="K61" s="10">
        <f t="shared" si="28"/>
        <v>9.0833567819679306</v>
      </c>
      <c r="L61" s="10">
        <f t="shared" si="28"/>
        <v>17.22812332930468</v>
      </c>
      <c r="M61" s="10">
        <f t="shared" si="28"/>
        <v>0.43400598619043823</v>
      </c>
      <c r="N61" s="10">
        <f t="shared" si="28"/>
        <v>12.935271490980416</v>
      </c>
      <c r="O61" s="10">
        <f t="shared" si="28"/>
        <v>0.19773881482092723</v>
      </c>
      <c r="P61" s="10">
        <f t="shared" si="28"/>
        <v>0.20126910723021638</v>
      </c>
      <c r="Q61" s="10">
        <f t="shared" si="28"/>
        <v>0.35155728370516975</v>
      </c>
      <c r="R61" s="10">
        <f t="shared" si="28"/>
        <v>0.44894483124838008</v>
      </c>
      <c r="S61" s="10">
        <f t="shared" si="28"/>
        <v>1.0071228936661707</v>
      </c>
      <c r="T61" s="10">
        <f t="shared" si="28"/>
        <v>0.12254238403921344</v>
      </c>
      <c r="U61" s="10">
        <f t="shared" si="28"/>
        <v>5.9045558745377802</v>
      </c>
      <c r="V61" s="10">
        <f t="shared" si="28"/>
        <v>2.6660285874746936</v>
      </c>
      <c r="W61" s="10">
        <f t="shared" si="28"/>
        <v>4.1893204078183039</v>
      </c>
      <c r="X61" s="10">
        <f t="shared" si="28"/>
        <v>1.5336344241521911</v>
      </c>
      <c r="Y61" s="10">
        <f t="shared" si="28"/>
        <v>1.5184635743035766</v>
      </c>
      <c r="Z61" s="10">
        <f t="shared" si="28"/>
        <v>0.35306885150293588</v>
      </c>
      <c r="AA61" s="10">
        <f t="shared" si="28"/>
        <v>0.68434339931622667</v>
      </c>
      <c r="AB61" s="10">
        <f t="shared" si="28"/>
        <v>1.6123413420561852</v>
      </c>
      <c r="AC61" s="10">
        <f t="shared" si="28"/>
        <v>3.7024399639682413</v>
      </c>
      <c r="AD61" s="10" t="s">
        <v>52</v>
      </c>
      <c r="AE61" s="10" t="s">
        <v>52</v>
      </c>
    </row>
    <row r="62" spans="1:32" s="18" customFormat="1" x14ac:dyDescent="0.5">
      <c r="A62" s="44"/>
      <c r="B62" s="17" t="s">
        <v>27</v>
      </c>
      <c r="C62" s="18">
        <f t="shared" ref="C62:AC62" si="29">C59/C61</f>
        <v>0.88804905248819588</v>
      </c>
      <c r="D62" s="18">
        <f t="shared" si="29"/>
        <v>0</v>
      </c>
      <c r="E62" s="18">
        <f t="shared" si="29"/>
        <v>0</v>
      </c>
      <c r="F62" s="18">
        <f t="shared" si="29"/>
        <v>0</v>
      </c>
      <c r="G62" s="18">
        <f t="shared" si="29"/>
        <v>0</v>
      </c>
      <c r="H62" s="18">
        <f t="shared" si="29"/>
        <v>0</v>
      </c>
      <c r="I62" s="18">
        <f t="shared" si="29"/>
        <v>0</v>
      </c>
      <c r="J62" s="18">
        <f t="shared" si="29"/>
        <v>0</v>
      </c>
      <c r="K62" s="18">
        <f t="shared" si="29"/>
        <v>0.23033238166483358</v>
      </c>
      <c r="L62" s="18">
        <f t="shared" si="29"/>
        <v>3.5339115978755924</v>
      </c>
      <c r="M62" s="18">
        <f t="shared" si="29"/>
        <v>0</v>
      </c>
      <c r="N62" s="18">
        <f t="shared" si="29"/>
        <v>1.4860293039015524</v>
      </c>
      <c r="O62" s="18">
        <f t="shared" si="29"/>
        <v>0</v>
      </c>
      <c r="P62" s="18">
        <f t="shared" si="29"/>
        <v>0</v>
      </c>
      <c r="Q62" s="18">
        <f t="shared" si="29"/>
        <v>0</v>
      </c>
      <c r="R62" s="18">
        <f t="shared" si="29"/>
        <v>0</v>
      </c>
      <c r="S62" s="18">
        <f t="shared" si="29"/>
        <v>6.422109986063286</v>
      </c>
      <c r="T62" s="18">
        <f t="shared" si="29"/>
        <v>0</v>
      </c>
      <c r="U62" s="18">
        <f t="shared" si="29"/>
        <v>0</v>
      </c>
      <c r="V62" s="18">
        <f t="shared" si="29"/>
        <v>0</v>
      </c>
      <c r="W62" s="18">
        <f t="shared" si="29"/>
        <v>0</v>
      </c>
      <c r="X62" s="18">
        <f t="shared" si="29"/>
        <v>0</v>
      </c>
      <c r="Y62" s="18">
        <f t="shared" si="29"/>
        <v>0</v>
      </c>
      <c r="Z62" s="18">
        <f t="shared" si="29"/>
        <v>0</v>
      </c>
      <c r="AA62" s="18">
        <f t="shared" si="29"/>
        <v>12.157933280019346</v>
      </c>
      <c r="AB62" s="18">
        <f t="shared" si="29"/>
        <v>0</v>
      </c>
      <c r="AC62" s="18">
        <f t="shared" si="29"/>
        <v>0</v>
      </c>
      <c r="AD62" s="18" t="s">
        <v>52</v>
      </c>
      <c r="AE62" s="18" t="s">
        <v>52</v>
      </c>
    </row>
    <row r="64" spans="1:32" x14ac:dyDescent="0.5">
      <c r="A64" s="14" t="s">
        <v>120</v>
      </c>
      <c r="B64" s="13" t="s">
        <v>30</v>
      </c>
      <c r="C64" s="10">
        <f>C4+C10+C16+C22+C28+C34+C40+C46+C52+C58</f>
        <v>423.42</v>
      </c>
      <c r="D64" s="10">
        <f t="shared" ref="D64:AE64" si="30">D4+D10+D16+D22+D28+D34+D40+D46+D52+D58</f>
        <v>0</v>
      </c>
      <c r="E64" s="10">
        <f t="shared" si="30"/>
        <v>86.2</v>
      </c>
      <c r="F64" s="10">
        <f t="shared" si="30"/>
        <v>128</v>
      </c>
      <c r="G64" s="10">
        <f t="shared" si="30"/>
        <v>15333.47</v>
      </c>
      <c r="H64" s="10">
        <f t="shared" si="30"/>
        <v>64.77</v>
      </c>
      <c r="I64" s="10">
        <f t="shared" si="30"/>
        <v>85</v>
      </c>
      <c r="J64" s="10">
        <f t="shared" si="30"/>
        <v>850.8</v>
      </c>
      <c r="K64" s="10">
        <f t="shared" si="30"/>
        <v>2155.4700000000003</v>
      </c>
      <c r="L64" s="10">
        <f t="shared" si="30"/>
        <v>6634.89</v>
      </c>
      <c r="M64" s="10">
        <f t="shared" si="30"/>
        <v>150</v>
      </c>
      <c r="N64" s="10">
        <f t="shared" si="30"/>
        <v>6577.78</v>
      </c>
      <c r="O64" s="10">
        <f t="shared" si="30"/>
        <v>0</v>
      </c>
      <c r="P64" s="10">
        <f t="shared" si="30"/>
        <v>0</v>
      </c>
      <c r="Q64" s="10">
        <f t="shared" si="30"/>
        <v>0</v>
      </c>
      <c r="R64" s="10">
        <f t="shared" si="30"/>
        <v>0</v>
      </c>
      <c r="S64" s="10">
        <f t="shared" si="30"/>
        <v>132.04000000000002</v>
      </c>
      <c r="T64" s="10">
        <f t="shared" si="30"/>
        <v>60</v>
      </c>
      <c r="U64" s="10">
        <f t="shared" si="30"/>
        <v>1953.6599999999999</v>
      </c>
      <c r="V64" s="10">
        <f t="shared" si="30"/>
        <v>703.04399999999998</v>
      </c>
      <c r="W64" s="10">
        <f t="shared" si="30"/>
        <v>1147.1400000000001</v>
      </c>
      <c r="X64" s="10">
        <f t="shared" si="30"/>
        <v>611.55999999999995</v>
      </c>
      <c r="Y64" s="10">
        <f t="shared" si="30"/>
        <v>195.6</v>
      </c>
      <c r="Z64" s="10">
        <f t="shared" si="30"/>
        <v>0</v>
      </c>
      <c r="AA64" s="10">
        <f t="shared" si="30"/>
        <v>861.18000000000006</v>
      </c>
      <c r="AB64" s="10">
        <f t="shared" si="30"/>
        <v>517.1</v>
      </c>
      <c r="AC64" s="10">
        <f t="shared" si="30"/>
        <v>587.53597000000002</v>
      </c>
      <c r="AD64" s="10" t="e">
        <f t="shared" si="30"/>
        <v>#VALUE!</v>
      </c>
      <c r="AE64" s="10" t="e">
        <f t="shared" si="30"/>
        <v>#VALUE!</v>
      </c>
      <c r="AF64" s="10">
        <f>AF4+AF10+AF16+AF22+AF28+AF34+AF40+AF46+AF52+AF58</f>
        <v>39394.759969999999</v>
      </c>
    </row>
    <row r="65" spans="1:32" x14ac:dyDescent="0.5">
      <c r="B65" s="13" t="s">
        <v>32</v>
      </c>
      <c r="C65" s="10">
        <f>(C64/$AF$64)*100</f>
        <v>1.0748129962524049</v>
      </c>
      <c r="D65" s="10">
        <f t="shared" ref="D65:AF65" si="31">(D64/$AF$64)*100</f>
        <v>0</v>
      </c>
      <c r="E65" s="10">
        <f t="shared" si="31"/>
        <v>0.21881082678417954</v>
      </c>
      <c r="F65" s="10">
        <f t="shared" si="31"/>
        <v>0.32491630891386292</v>
      </c>
      <c r="G65" s="10">
        <f t="shared" si="31"/>
        <v>38.922613087823819</v>
      </c>
      <c r="H65" s="10">
        <f t="shared" si="31"/>
        <v>0.16441272912774138</v>
      </c>
      <c r="I65" s="10">
        <f t="shared" si="31"/>
        <v>0.21576473638811208</v>
      </c>
      <c r="J65" s="10">
        <f t="shared" si="31"/>
        <v>2.1596780908118323</v>
      </c>
      <c r="K65" s="10">
        <f t="shared" si="31"/>
        <v>5.4714637216762823</v>
      </c>
      <c r="L65" s="10">
        <f t="shared" si="31"/>
        <v>16.842062256636716</v>
      </c>
      <c r="M65" s="10">
        <f t="shared" si="31"/>
        <v>0.38076129950843307</v>
      </c>
      <c r="N65" s="10">
        <f t="shared" si="31"/>
        <v>16.697093737870539</v>
      </c>
      <c r="O65" s="10">
        <f t="shared" si="31"/>
        <v>0</v>
      </c>
      <c r="P65" s="10">
        <f t="shared" si="31"/>
        <v>0</v>
      </c>
      <c r="Q65" s="10">
        <f t="shared" si="31"/>
        <v>0</v>
      </c>
      <c r="R65" s="10">
        <f t="shared" si="31"/>
        <v>0</v>
      </c>
      <c r="S65" s="10">
        <f t="shared" si="31"/>
        <v>0.33517147991395674</v>
      </c>
      <c r="T65" s="10">
        <f t="shared" si="31"/>
        <v>0.15230451980337323</v>
      </c>
      <c r="U65" s="10">
        <f t="shared" si="31"/>
        <v>4.9591874693176354</v>
      </c>
      <c r="V65" s="10">
        <f t="shared" si="31"/>
        <v>1.7846129803440456</v>
      </c>
      <c r="W65" s="10">
        <f t="shared" si="31"/>
        <v>2.9119101141206931</v>
      </c>
      <c r="X65" s="10">
        <f t="shared" si="31"/>
        <v>1.5523892021825154</v>
      </c>
      <c r="Y65" s="10">
        <f t="shared" si="31"/>
        <v>0.49651273455899669</v>
      </c>
      <c r="Z65" s="10">
        <f t="shared" si="31"/>
        <v>0</v>
      </c>
      <c r="AA65" s="10">
        <f t="shared" si="31"/>
        <v>2.186026772737816</v>
      </c>
      <c r="AB65" s="10">
        <f t="shared" si="31"/>
        <v>1.3126111198387385</v>
      </c>
      <c r="AC65" s="10">
        <f t="shared" si="31"/>
        <v>1.4914063963009851</v>
      </c>
      <c r="AD65" s="10" t="e">
        <f t="shared" si="31"/>
        <v>#VALUE!</v>
      </c>
      <c r="AE65" s="10" t="e">
        <f t="shared" si="31"/>
        <v>#VALUE!</v>
      </c>
      <c r="AF65" s="10">
        <f t="shared" si="31"/>
        <v>100</v>
      </c>
    </row>
    <row r="66" spans="1:32" ht="12.6" x14ac:dyDescent="0.45">
      <c r="A66" s="16"/>
      <c r="B66" s="27" t="s">
        <v>31</v>
      </c>
      <c r="C66" s="28">
        <v>4027860.2</v>
      </c>
      <c r="D66" s="28">
        <v>472170.4</v>
      </c>
      <c r="E66" s="28">
        <v>1720736.7999999998</v>
      </c>
      <c r="F66" s="28">
        <v>2730334.9</v>
      </c>
      <c r="G66" s="28">
        <v>29473831.899999995</v>
      </c>
      <c r="H66" s="28">
        <v>217909</v>
      </c>
      <c r="I66" s="28">
        <v>3410640.4</v>
      </c>
      <c r="J66" s="28">
        <v>1664657.9</v>
      </c>
      <c r="K66" s="28">
        <v>10609905.300000001</v>
      </c>
      <c r="L66" s="28">
        <v>20906106.899999999</v>
      </c>
      <c r="M66" s="28">
        <v>475845.80000000005</v>
      </c>
      <c r="N66" s="28">
        <v>15606363.399999999</v>
      </c>
      <c r="O66" s="28">
        <v>212838.8</v>
      </c>
      <c r="P66" s="28">
        <v>237960</v>
      </c>
      <c r="Q66" s="28">
        <v>402896.10000000003</v>
      </c>
      <c r="R66" s="28">
        <v>546969.59999999998</v>
      </c>
      <c r="S66" s="28">
        <v>1188030.3999999999</v>
      </c>
      <c r="T66" s="28">
        <v>126090.1</v>
      </c>
      <c r="U66" s="28">
        <v>6978826</v>
      </c>
      <c r="V66" s="28">
        <v>3309129.6</v>
      </c>
      <c r="W66" s="28">
        <v>4730309.6000000006</v>
      </c>
      <c r="X66" s="28">
        <v>1783284.7</v>
      </c>
      <c r="Y66" s="28">
        <v>1747234.8</v>
      </c>
      <c r="Z66" s="28">
        <v>407559.00000000006</v>
      </c>
      <c r="AA66" s="28">
        <v>807714.3</v>
      </c>
      <c r="AB66" s="28">
        <v>2031460</v>
      </c>
      <c r="AC66" s="28">
        <v>4435732.3000000007</v>
      </c>
      <c r="AF66" s="10">
        <v>120243112.80000001</v>
      </c>
    </row>
    <row r="67" spans="1:32" x14ac:dyDescent="0.5">
      <c r="B67" s="13" t="s">
        <v>33</v>
      </c>
      <c r="C67" s="10">
        <f>(C66/$AF$66)*100</f>
        <v>3.3497637463024823</v>
      </c>
      <c r="D67" s="10">
        <f t="shared" ref="D67:AC67" si="32">(D66/$AF$66)*100</f>
        <v>0.39267978764435307</v>
      </c>
      <c r="E67" s="10">
        <f t="shared" si="32"/>
        <v>1.431048115713784</v>
      </c>
      <c r="F67" s="10">
        <f t="shared" si="32"/>
        <v>2.2706788242760791</v>
      </c>
      <c r="G67" s="10">
        <f t="shared" si="32"/>
        <v>24.511867011480089</v>
      </c>
      <c r="H67" s="10">
        <f t="shared" si="32"/>
        <v>0.18122368502090205</v>
      </c>
      <c r="I67" s="10">
        <f t="shared" si="32"/>
        <v>2.8364538480244663</v>
      </c>
      <c r="J67" s="10">
        <f t="shared" si="32"/>
        <v>1.3844101846970813</v>
      </c>
      <c r="K67" s="10">
        <f t="shared" si="32"/>
        <v>8.8237114400451553</v>
      </c>
      <c r="L67" s="10">
        <f t="shared" si="32"/>
        <v>17.386531680008201</v>
      </c>
      <c r="M67" s="10">
        <f t="shared" si="32"/>
        <v>0.39573642840689999</v>
      </c>
      <c r="N67" s="10">
        <f t="shared" si="32"/>
        <v>12.97900814157898</v>
      </c>
      <c r="O67" s="10">
        <f t="shared" si="32"/>
        <v>0.1770070609815417</v>
      </c>
      <c r="P67" s="10">
        <f t="shared" si="32"/>
        <v>0.1978990683614438</v>
      </c>
      <c r="Q67" s="10">
        <f t="shared" si="32"/>
        <v>0.3350679224931043</v>
      </c>
      <c r="R67" s="10">
        <f t="shared" si="32"/>
        <v>0.45488642739129087</v>
      </c>
      <c r="S67" s="10">
        <f t="shared" si="32"/>
        <v>0.9880236566863061</v>
      </c>
      <c r="T67" s="10">
        <f t="shared" si="32"/>
        <v>0.10486263792066433</v>
      </c>
      <c r="U67" s="10">
        <f t="shared" si="32"/>
        <v>5.8039299195521155</v>
      </c>
      <c r="V67" s="10">
        <f t="shared" si="32"/>
        <v>2.7520325471813631</v>
      </c>
      <c r="W67" s="10">
        <f t="shared" si="32"/>
        <v>3.9339547104605561</v>
      </c>
      <c r="X67" s="10">
        <f t="shared" si="32"/>
        <v>1.4830659806405144</v>
      </c>
      <c r="Y67" s="10">
        <f t="shared" si="32"/>
        <v>1.4530851366981576</v>
      </c>
      <c r="Z67" s="10">
        <f t="shared" si="32"/>
        <v>0.33894581611330343</v>
      </c>
      <c r="AA67" s="10">
        <f t="shared" si="32"/>
        <v>0.67173435649779689</v>
      </c>
      <c r="AB67" s="10">
        <f t="shared" si="32"/>
        <v>1.689460587550591</v>
      </c>
      <c r="AC67" s="10">
        <f t="shared" si="32"/>
        <v>3.6889699515496908</v>
      </c>
    </row>
    <row r="69" spans="1:32" x14ac:dyDescent="0.5">
      <c r="B69" s="13" t="s">
        <v>121</v>
      </c>
      <c r="C69" s="10">
        <f>C65/C67</f>
        <v>0.32086232870565845</v>
      </c>
      <c r="D69" s="10">
        <f t="shared" ref="D69:AC69" si="33">D65/D67</f>
        <v>0</v>
      </c>
      <c r="E69" s="10">
        <f t="shared" si="33"/>
        <v>0.15290249459924007</v>
      </c>
      <c r="F69" s="10">
        <f t="shared" si="33"/>
        <v>0.14309214735265358</v>
      </c>
      <c r="G69" s="10">
        <f t="shared" si="33"/>
        <v>1.5879089532263897</v>
      </c>
      <c r="H69" s="10">
        <f t="shared" si="33"/>
        <v>0.90723643054040248</v>
      </c>
      <c r="I69" s="10">
        <f t="shared" si="33"/>
        <v>7.6068481261695103E-2</v>
      </c>
      <c r="J69" s="10">
        <f t="shared" si="33"/>
        <v>1.5599987017463217</v>
      </c>
      <c r="K69" s="10">
        <f t="shared" si="33"/>
        <v>0.62008642948644321</v>
      </c>
      <c r="L69" s="10">
        <f t="shared" si="33"/>
        <v>0.96868441427006746</v>
      </c>
      <c r="M69" s="10">
        <f t="shared" si="33"/>
        <v>0.96215883142537151</v>
      </c>
      <c r="N69" s="10">
        <f t="shared" si="33"/>
        <v>1.2864691627999263</v>
      </c>
      <c r="O69" s="10">
        <f t="shared" si="33"/>
        <v>0</v>
      </c>
      <c r="P69" s="10">
        <f t="shared" si="33"/>
        <v>0</v>
      </c>
      <c r="Q69" s="10">
        <f t="shared" si="33"/>
        <v>0</v>
      </c>
      <c r="R69" s="10">
        <f t="shared" si="33"/>
        <v>0</v>
      </c>
      <c r="S69" s="10">
        <f t="shared" si="33"/>
        <v>0.33923426594670342</v>
      </c>
      <c r="T69" s="10">
        <f t="shared" si="33"/>
        <v>1.4524193060888082</v>
      </c>
      <c r="U69" s="10">
        <f t="shared" si="33"/>
        <v>0.8544533683308726</v>
      </c>
      <c r="V69" s="10">
        <f t="shared" si="33"/>
        <v>0.64847088460921343</v>
      </c>
      <c r="W69" s="10">
        <f t="shared" si="33"/>
        <v>0.74019919608576024</v>
      </c>
      <c r="X69" s="10">
        <f t="shared" si="33"/>
        <v>1.0467431809824546</v>
      </c>
      <c r="Y69" s="10">
        <f t="shared" si="33"/>
        <v>0.3416955565915577</v>
      </c>
      <c r="Z69" s="10">
        <f t="shared" si="33"/>
        <v>0</v>
      </c>
      <c r="AA69" s="10">
        <f t="shared" si="33"/>
        <v>3.2543024658364121</v>
      </c>
      <c r="AB69" s="10">
        <f t="shared" si="33"/>
        <v>0.77694095352753068</v>
      </c>
      <c r="AC69" s="10">
        <f t="shared" si="33"/>
        <v>0.40428803050414214</v>
      </c>
    </row>
  </sheetData>
  <mergeCells count="10">
    <mergeCell ref="A40:A44"/>
    <mergeCell ref="A46:A50"/>
    <mergeCell ref="A58:A62"/>
    <mergeCell ref="A4:A8"/>
    <mergeCell ref="A16:A20"/>
    <mergeCell ref="A22:A26"/>
    <mergeCell ref="A28:A32"/>
    <mergeCell ref="A34:A38"/>
    <mergeCell ref="A10:A14"/>
    <mergeCell ref="A52:A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Codebook</vt:lpstr>
      <vt:lpstr>IPCEI</vt:lpstr>
      <vt:lpstr>PDR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De La Cruz</dc:creator>
  <cp:lastModifiedBy>Ruben De La Cruz</cp:lastModifiedBy>
  <cp:lastPrinted>2025-07-15T11:47:46Z</cp:lastPrinted>
  <dcterms:created xsi:type="dcterms:W3CDTF">2015-06-05T18:17:20Z</dcterms:created>
  <dcterms:modified xsi:type="dcterms:W3CDTF">2026-02-11T15:07:28Z</dcterms:modified>
</cp:coreProperties>
</file>